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DU TOAN 2025\CV lập dự toán\"/>
    </mc:Choice>
  </mc:AlternateContent>
  <bookViews>
    <workbookView xWindow="-120" yWindow="-120" windowWidth="29040" windowHeight="15840"/>
  </bookViews>
  <sheets>
    <sheet name="B1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E24" i="1"/>
  <c r="D42" i="1" s="1"/>
  <c r="E17" i="1"/>
  <c r="D43" i="1" s="1"/>
  <c r="D44" i="1" s="1"/>
  <c r="E36" i="1" l="1"/>
  <c r="E32" i="1" l="1"/>
  <c r="D48" i="1" l="1"/>
  <c r="E31" i="1"/>
  <c r="E19" i="1"/>
  <c r="E22" i="1" s="1"/>
  <c r="E23" i="1" l="1"/>
  <c r="E27" i="1" s="1"/>
  <c r="D45" i="1"/>
  <c r="E34" i="1" l="1"/>
  <c r="E33" i="1"/>
  <c r="E30" i="1"/>
  <c r="E29" i="1" s="1"/>
  <c r="D46" i="1"/>
  <c r="D47" i="1" s="1"/>
  <c r="E39" i="1" l="1"/>
  <c r="E35" i="1"/>
  <c r="E37" i="1" s="1"/>
  <c r="E38" i="1" l="1"/>
</calcChain>
</file>

<file path=xl/sharedStrings.xml><?xml version="1.0" encoding="utf-8"?>
<sst xmlns="http://schemas.openxmlformats.org/spreadsheetml/2006/main" count="88" uniqueCount="84">
  <si>
    <t>Mẫu: B14-TLĐ</t>
  </si>
  <si>
    <t>BÁO CÁO</t>
  </si>
  <si>
    <t>DỰ TOÁN THU, CHI TÀI CHÍNH CÔNG ĐOÀN</t>
  </si>
  <si>
    <t>A- CÁC CHỈ TIÊU CƠ BẢN</t>
  </si>
  <si>
    <t>- Quỹ lương đóng KPCĐ:</t>
  </si>
  <si>
    <t>- Quỹ lương đóng ĐPCĐ:</t>
  </si>
  <si>
    <t>NỘI DUNG</t>
  </si>
  <si>
    <t>Ước thực hiện năm trước</t>
  </si>
  <si>
    <t>Dự toán năm nay</t>
  </si>
  <si>
    <t>Ghi chú</t>
  </si>
  <si>
    <t>I</t>
  </si>
  <si>
    <t>TÀI CHÍNH CÔNG ĐOÀN TÍCH LŨY ĐẦU KỲ</t>
  </si>
  <si>
    <t>II</t>
  </si>
  <si>
    <t xml:space="preserve">PHẦN THU </t>
  </si>
  <si>
    <t>2.1</t>
  </si>
  <si>
    <t>Thu Đoàn phí công đoàn</t>
  </si>
  <si>
    <t>2.2</t>
  </si>
  <si>
    <t xml:space="preserve">Thu Kinh phí công đoàn </t>
  </si>
  <si>
    <t>Các khoản thu khác</t>
  </si>
  <si>
    <t>a- Chuyên môn hỗ trợ</t>
  </si>
  <si>
    <t>25.01</t>
  </si>
  <si>
    <t>b- Thu khác</t>
  </si>
  <si>
    <t>25.02</t>
  </si>
  <si>
    <t>2.4</t>
  </si>
  <si>
    <t xml:space="preserve">Tài chính công đoàn cấp trên cấp </t>
  </si>
  <si>
    <t>a. Kinh phí công đoàn cấp trên cấp theo phân phối</t>
  </si>
  <si>
    <t>b. Tài chính công đoàn cấp trên cấp hỗ trợ</t>
  </si>
  <si>
    <t>2.5</t>
  </si>
  <si>
    <t>Nhận bàn giao tài chính công đoàn</t>
  </si>
  <si>
    <t>TỔNG CỘNG THU (II=2.1+2.2+2.3+2.4+2.5+2.6)</t>
  </si>
  <si>
    <t>III</t>
  </si>
  <si>
    <t>PHẦN CHI</t>
  </si>
  <si>
    <t>3.1</t>
  </si>
  <si>
    <t>3.2</t>
  </si>
  <si>
    <t>3.3</t>
  </si>
  <si>
    <t>3.5</t>
  </si>
  <si>
    <t>CỘNG CHI (3.1+3.2+3.3+3.4+3.5 )</t>
  </si>
  <si>
    <t>3.6</t>
  </si>
  <si>
    <t>IV</t>
  </si>
  <si>
    <t>V</t>
  </si>
  <si>
    <t>DỰ PHÒNG</t>
  </si>
  <si>
    <t>C- THUYẾT MINH</t>
  </si>
  <si>
    <t>NGƯỜI LẬP</t>
  </si>
  <si>
    <t>(Ký, họ tên)</t>
  </si>
  <si>
    <t>TM. BAN CHẤP HÀNH</t>
  </si>
  <si>
    <t>(Ký tên, đóng dấu)</t>
  </si>
  <si>
    <t>Mục lục TCCĐ (Mã số)</t>
  </si>
  <si>
    <t>CỘNG THU TCCĐ (2.1+2.2+2.3+ 2.4)</t>
  </si>
  <si>
    <t>2.6</t>
  </si>
  <si>
    <t>ĐPCĐ, KPCĐ phải nộp cấp trên quản lý trực tiếp</t>
  </si>
  <si>
    <t>(Ban hành kèm theo Hướng dẫn số 47/HD-TLĐ ngày 30/12/2021 của Tổng Liên đoàn)</t>
  </si>
  <si>
    <t>ĐVT: đồng</t>
  </si>
  <si>
    <t xml:space="preserve">B- CÁC CHỈ TIÊU THU CHI TÀI CHÍNH CÔNG ĐOÀN:                                                  </t>
  </si>
  <si>
    <t>THÔNG 
TIN</t>
  </si>
  <si>
    <t>TỔNG CỘNG CHI (III=3.1+3.2+3.3+3.4+3.5+3.6 
+ 3.7)</t>
  </si>
  <si>
    <t>CÁN BỘ QUẢN LÝ</t>
  </si>
  <si>
    <t xml:space="preserve"> - CĐCS trực tiếp thu 1% ĐPCĐ của đoàn viên</t>
  </si>
  <si>
    <t xml:space="preserve"> - 75% kinh phí công đoàn cấp trên cấp trả Công đoàn cơ sở</t>
  </si>
  <si>
    <r>
      <t xml:space="preserve">Chi trực tiếp chăm lo, bảo vệ, đào tạo đoàn viên và người lao động </t>
    </r>
    <r>
      <rPr>
        <i/>
        <sz val="10"/>
        <rFont val="Times New Roman"/>
        <family val="1"/>
      </rPr>
      <t>(tối thiểu 60% nguồn thu 75% KPCĐ)</t>
    </r>
  </si>
  <si>
    <r>
      <t xml:space="preserve">Chi tuyên truyền đoàn viên và người lao động </t>
    </r>
    <r>
      <rPr>
        <i/>
        <sz val="10"/>
        <rFont val="Times New Roman"/>
        <family val="1"/>
      </rPr>
      <t>(tối đa 25% nguồn thu 75% KPCĐ)</t>
    </r>
  </si>
  <si>
    <r>
      <t xml:space="preserve">Chi quản lý hành chính </t>
    </r>
    <r>
      <rPr>
        <i/>
        <sz val="10"/>
        <rFont val="Times New Roman"/>
        <family val="1"/>
      </rPr>
      <t>(tối đa 15% nguồn thu 75% KPCĐ)</t>
    </r>
  </si>
  <si>
    <t>TÀI CHÍNH CÔNG ĐOÀN TÍCH LŨY CUỐI KỲ (V=I+II-III)</t>
  </si>
  <si>
    <t>đồng</t>
  </si>
  <si>
    <t xml:space="preserve"> - 5% dự phòng </t>
  </si>
  <si>
    <t>Tính và điền đủ thông tin của mục A</t>
  </si>
  <si>
    <t>Lưu ý: Làm tròn số đến hàng nghìn</t>
  </si>
  <si>
    <t>Nhập số liệu vào dòng này tại cột dự toán năm nay</t>
  </si>
  <si>
    <t>Nhập số liệu vào ô bôi vàng. Hai số liệu này quyết định đến số liệu cả dự toán</t>
  </si>
  <si>
    <t xml:space="preserve"> - Tổng số 2% KPCĐ </t>
  </si>
  <si>
    <t xml:space="preserve">Công đoàn: </t>
  </si>
  <si>
    <t>- Số đoàn viên:               người</t>
  </si>
  <si>
    <t>- Tổng số lao động:          người</t>
  </si>
  <si>
    <t>- Số lao động tính quỹ lương đóng KPCĐ:       người</t>
  </si>
  <si>
    <t xml:space="preserve"> - Tổng cơ sở được sử dụng (75% KPCĐ + 70% ĐPCĐ)</t>
  </si>
  <si>
    <t xml:space="preserve"> - CĐCS được sử dụng 70% ĐPCĐ</t>
  </si>
  <si>
    <t xml:space="preserve"> - CĐCS phải nộp về CĐ cấp trên 30% ĐPCĐ</t>
  </si>
  <si>
    <t xml:space="preserve">- Mức chi tối đa phụ cấp cho cán bộ công đoàn năm 2024 </t>
  </si>
  <si>
    <r>
      <t>Phụ cấp cán bộ công đoàn</t>
    </r>
    <r>
      <rPr>
        <i/>
        <sz val="11"/>
        <rFont val="Times New Roman"/>
        <family val="1"/>
      </rPr>
      <t xml:space="preserve"> (tối đa 45% nguồn thu 70% ĐPCĐ)</t>
    </r>
  </si>
  <si>
    <r>
      <t>Chi khác</t>
    </r>
    <r>
      <rPr>
        <i/>
        <sz val="10"/>
        <rFont val="Times New Roman"/>
        <family val="1"/>
      </rPr>
      <t xml:space="preserve"> (tối đa 15% nguồn thu 70% ĐPCĐ)</t>
    </r>
  </si>
  <si>
    <t>TM. BAN THƯỜNG VỤ</t>
  </si>
  <si>
    <t>Năm 2025</t>
  </si>
  <si>
    <t>Ngày     tháng 10 năm 2024</t>
  </si>
  <si>
    <r>
      <t xml:space="preserve"> Trong đó: Chi thăm hỏi </t>
    </r>
    <r>
      <rPr>
        <i/>
        <sz val="10"/>
        <rFont val="Times New Roman"/>
        <family val="1"/>
      </rPr>
      <t>(tối thiểu 40% nguồn thu 70% ĐPCĐ)</t>
    </r>
  </si>
  <si>
    <t>LIÊN ĐOÀN LAO ĐỘNG H.AN LÃO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</si>
</sst>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i/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163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  <charset val="163"/>
    </font>
    <font>
      <sz val="11"/>
      <color theme="1"/>
      <name val="Times New Roman"/>
      <family val="1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8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vertical="center"/>
    </xf>
    <xf numFmtId="9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41" fontId="2" fillId="0" borderId="0" xfId="1" applyFont="1" applyAlignment="1">
      <alignment vertical="center"/>
    </xf>
    <xf numFmtId="41" fontId="5" fillId="0" borderId="1" xfId="1" applyFont="1" applyBorder="1" applyAlignment="1">
      <alignment horizontal="center" vertical="center" wrapText="1"/>
    </xf>
    <xf numFmtId="41" fontId="5" fillId="0" borderId="1" xfId="1" applyFont="1" applyBorder="1" applyAlignment="1">
      <alignment horizontal="justify" vertical="center" wrapText="1"/>
    </xf>
    <xf numFmtId="41" fontId="6" fillId="0" borderId="1" xfId="1" applyFont="1" applyBorder="1" applyAlignment="1">
      <alignment horizontal="justify" vertical="center"/>
    </xf>
    <xf numFmtId="41" fontId="5" fillId="0" borderId="1" xfId="1" applyFont="1" applyBorder="1" applyAlignment="1">
      <alignment horizontal="justify" vertical="center"/>
    </xf>
    <xf numFmtId="41" fontId="2" fillId="0" borderId="0" xfId="0" applyNumberFormat="1" applyFont="1" applyAlignment="1">
      <alignment vertical="center"/>
    </xf>
    <xf numFmtId="0" fontId="6" fillId="0" borderId="0" xfId="0" applyFont="1"/>
    <xf numFmtId="0" fontId="10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1" fontId="2" fillId="0" borderId="0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41" fontId="7" fillId="0" borderId="1" xfId="1" applyFont="1" applyBorder="1" applyAlignment="1">
      <alignment horizontal="justify" vertical="center"/>
    </xf>
    <xf numFmtId="0" fontId="11" fillId="0" borderId="0" xfId="0" applyFont="1" applyAlignment="1">
      <alignment vertical="center"/>
    </xf>
    <xf numFmtId="41" fontId="9" fillId="0" borderId="0" xfId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/>
    <xf numFmtId="0" fontId="3" fillId="0" borderId="0" xfId="0" applyFont="1"/>
    <xf numFmtId="3" fontId="9" fillId="2" borderId="0" xfId="0" applyNumberFormat="1" applyFont="1" applyFill="1" applyAlignment="1">
      <alignment vertical="center" wrapText="1"/>
    </xf>
    <xf numFmtId="0" fontId="13" fillId="0" borderId="0" xfId="0" applyFont="1"/>
    <xf numFmtId="0" fontId="15" fillId="0" borderId="0" xfId="0" applyFont="1" applyAlignment="1">
      <alignment horizontal="left" vertical="center"/>
    </xf>
    <xf numFmtId="41" fontId="9" fillId="2" borderId="0" xfId="1" applyFont="1" applyFill="1" applyAlignment="1">
      <alignment horizontal="right" vertical="center" wrapText="1"/>
    </xf>
    <xf numFmtId="0" fontId="16" fillId="0" borderId="0" xfId="0" quotePrefix="1" applyFont="1" applyAlignment="1">
      <alignment vertical="center"/>
    </xf>
    <xf numFmtId="0" fontId="17" fillId="0" borderId="0" xfId="0" applyFont="1" applyAlignment="1">
      <alignment horizontal="center" vertical="center"/>
    </xf>
    <xf numFmtId="41" fontId="12" fillId="2" borderId="0" xfId="1" applyFont="1" applyFill="1" applyAlignment="1">
      <alignment vertical="center"/>
    </xf>
    <xf numFmtId="0" fontId="14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6" fillId="0" borderId="0" xfId="0" quotePrefix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topLeftCell="A33" workbookViewId="0">
      <selection activeCell="I14" sqref="I14"/>
    </sheetView>
  </sheetViews>
  <sheetFormatPr defaultColWidth="8.85546875" defaultRowHeight="15" x14ac:dyDescent="0.25"/>
  <cols>
    <col min="1" max="1" width="8.5703125" style="2" customWidth="1"/>
    <col min="2" max="2" width="44.5703125" style="2" customWidth="1"/>
    <col min="3" max="3" width="10.42578125" style="2" customWidth="1"/>
    <col min="4" max="4" width="13.42578125" style="2" customWidth="1"/>
    <col min="5" max="5" width="15.5703125" style="22" customWidth="1"/>
    <col min="6" max="6" width="11.42578125" style="2" customWidth="1"/>
    <col min="7" max="7" width="8.85546875" style="2"/>
    <col min="8" max="8" width="16" style="22" customWidth="1"/>
    <col min="9" max="9" width="47.140625" style="2" customWidth="1"/>
    <col min="10" max="16384" width="8.85546875" style="2"/>
  </cols>
  <sheetData>
    <row r="1" spans="1:9" ht="16.350000000000001" customHeight="1" x14ac:dyDescent="0.25">
      <c r="A1" s="58" t="s">
        <v>83</v>
      </c>
      <c r="B1" s="58"/>
      <c r="C1" s="1"/>
      <c r="D1" s="54" t="s">
        <v>0</v>
      </c>
      <c r="E1" s="63"/>
      <c r="F1" s="63"/>
    </row>
    <row r="2" spans="1:9" ht="14.65" customHeight="1" x14ac:dyDescent="0.25">
      <c r="A2" s="59" t="s">
        <v>69</v>
      </c>
      <c r="B2" s="59"/>
      <c r="C2" s="3"/>
      <c r="D2" s="62" t="s">
        <v>50</v>
      </c>
      <c r="E2" s="62"/>
      <c r="F2" s="62"/>
    </row>
    <row r="3" spans="1:9" ht="15.75" x14ac:dyDescent="0.25">
      <c r="A3" s="4"/>
      <c r="B3" s="5"/>
      <c r="C3" s="6"/>
      <c r="D3" s="62"/>
      <c r="E3" s="62"/>
      <c r="F3" s="62"/>
    </row>
    <row r="4" spans="1:9" ht="15.75" x14ac:dyDescent="0.25">
      <c r="A4" s="4"/>
      <c r="B4" s="5"/>
      <c r="C4" s="6"/>
      <c r="D4" s="43"/>
      <c r="E4" s="43"/>
      <c r="F4" s="43"/>
    </row>
    <row r="5" spans="1:9" x14ac:dyDescent="0.25">
      <c r="A5" s="54" t="s">
        <v>1</v>
      </c>
      <c r="B5" s="54"/>
      <c r="C5" s="54"/>
      <c r="D5" s="54"/>
      <c r="E5" s="54"/>
      <c r="F5" s="54"/>
    </row>
    <row r="6" spans="1:9" x14ac:dyDescent="0.25">
      <c r="A6" s="54" t="s">
        <v>2</v>
      </c>
      <c r="B6" s="54"/>
      <c r="C6" s="54"/>
      <c r="D6" s="54"/>
      <c r="E6" s="54"/>
      <c r="F6" s="54"/>
    </row>
    <row r="7" spans="1:9" x14ac:dyDescent="0.25">
      <c r="A7" s="54" t="s">
        <v>80</v>
      </c>
      <c r="B7" s="54"/>
      <c r="C7" s="54"/>
      <c r="D7" s="54"/>
      <c r="E7" s="54"/>
      <c r="F7" s="54"/>
      <c r="H7" s="47" t="s">
        <v>64</v>
      </c>
    </row>
    <row r="8" spans="1:9" x14ac:dyDescent="0.25">
      <c r="A8" s="7" t="s">
        <v>3</v>
      </c>
    </row>
    <row r="9" spans="1:9" ht="18.75" customHeight="1" x14ac:dyDescent="0.25">
      <c r="A9" s="60" t="s">
        <v>71</v>
      </c>
      <c r="B9" s="61"/>
      <c r="C9" s="62" t="s">
        <v>4</v>
      </c>
      <c r="D9" s="62"/>
      <c r="E9" s="49">
        <v>0</v>
      </c>
      <c r="F9" s="40" t="s">
        <v>62</v>
      </c>
      <c r="H9" s="52" t="s">
        <v>67</v>
      </c>
      <c r="I9" s="27"/>
    </row>
    <row r="10" spans="1:9" ht="18.75" customHeight="1" x14ac:dyDescent="0.25">
      <c r="A10" s="60" t="s">
        <v>72</v>
      </c>
      <c r="B10" s="61"/>
      <c r="C10" s="62" t="s">
        <v>5</v>
      </c>
      <c r="D10" s="62"/>
      <c r="E10" s="46">
        <v>0</v>
      </c>
      <c r="F10" s="41" t="s">
        <v>62</v>
      </c>
    </row>
    <row r="11" spans="1:9" ht="18.75" customHeight="1" x14ac:dyDescent="0.25">
      <c r="A11" s="60" t="s">
        <v>70</v>
      </c>
      <c r="B11" s="61"/>
      <c r="C11" s="8"/>
      <c r="D11" s="8"/>
    </row>
    <row r="12" spans="1:9" ht="15.6" customHeight="1" x14ac:dyDescent="0.25">
      <c r="A12" s="42"/>
      <c r="B12" s="42"/>
      <c r="C12" s="8"/>
      <c r="D12" s="8"/>
    </row>
    <row r="13" spans="1:9" x14ac:dyDescent="0.25">
      <c r="A13" s="7" t="s">
        <v>52</v>
      </c>
      <c r="F13" s="2" t="s">
        <v>51</v>
      </c>
      <c r="H13" s="53" t="s">
        <v>65</v>
      </c>
    </row>
    <row r="14" spans="1:9" ht="42.75" x14ac:dyDescent="0.25">
      <c r="A14" s="10" t="s">
        <v>53</v>
      </c>
      <c r="B14" s="9" t="s">
        <v>6</v>
      </c>
      <c r="C14" s="10" t="s">
        <v>46</v>
      </c>
      <c r="D14" s="10" t="s">
        <v>7</v>
      </c>
      <c r="E14" s="23" t="s">
        <v>8</v>
      </c>
      <c r="F14" s="10" t="s">
        <v>9</v>
      </c>
    </row>
    <row r="15" spans="1:9" ht="20.45" customHeight="1" x14ac:dyDescent="0.25">
      <c r="A15" s="30" t="s">
        <v>10</v>
      </c>
      <c r="B15" s="29" t="s">
        <v>11</v>
      </c>
      <c r="C15" s="12">
        <v>10</v>
      </c>
      <c r="D15" s="13"/>
      <c r="E15" s="24"/>
      <c r="F15" s="13"/>
      <c r="H15" s="48" t="s">
        <v>66</v>
      </c>
    </row>
    <row r="16" spans="1:9" ht="20.45" customHeight="1" x14ac:dyDescent="0.25">
      <c r="A16" s="30" t="s">
        <v>12</v>
      </c>
      <c r="B16" s="29" t="s">
        <v>13</v>
      </c>
      <c r="C16" s="14"/>
      <c r="D16" s="15"/>
      <c r="E16" s="25"/>
      <c r="F16" s="15"/>
    </row>
    <row r="17" spans="1:9" ht="20.45" customHeight="1" x14ac:dyDescent="0.25">
      <c r="A17" s="14" t="s">
        <v>14</v>
      </c>
      <c r="B17" s="15" t="s">
        <v>15</v>
      </c>
      <c r="C17" s="14">
        <v>22</v>
      </c>
      <c r="D17" s="15"/>
      <c r="E17" s="25">
        <f>ROUND(1%*E10,-3)</f>
        <v>0</v>
      </c>
      <c r="F17" s="15"/>
      <c r="I17" s="27"/>
    </row>
    <row r="18" spans="1:9" ht="20.45" customHeight="1" x14ac:dyDescent="0.25">
      <c r="A18" s="14" t="s">
        <v>16</v>
      </c>
      <c r="B18" s="15" t="s">
        <v>17</v>
      </c>
      <c r="C18" s="14">
        <v>23</v>
      </c>
      <c r="D18" s="15"/>
      <c r="E18" s="25"/>
      <c r="F18" s="15"/>
    </row>
    <row r="19" spans="1:9" ht="20.45" customHeight="1" x14ac:dyDescent="0.25">
      <c r="A19" s="14" t="s">
        <v>23</v>
      </c>
      <c r="B19" s="15" t="s">
        <v>18</v>
      </c>
      <c r="C19" s="14">
        <v>25</v>
      </c>
      <c r="D19" s="15"/>
      <c r="E19" s="25">
        <f>E20+E21</f>
        <v>0</v>
      </c>
      <c r="F19" s="15"/>
    </row>
    <row r="20" spans="1:9" s="39" customFormat="1" ht="20.45" customHeight="1" x14ac:dyDescent="0.25">
      <c r="A20" s="36"/>
      <c r="B20" s="37" t="s">
        <v>19</v>
      </c>
      <c r="C20" s="36" t="s">
        <v>20</v>
      </c>
      <c r="D20" s="37"/>
      <c r="E20" s="38"/>
      <c r="F20" s="37"/>
      <c r="G20" s="51"/>
      <c r="H20" s="48" t="s">
        <v>66</v>
      </c>
    </row>
    <row r="21" spans="1:9" s="39" customFormat="1" ht="20.45" customHeight="1" x14ac:dyDescent="0.25">
      <c r="A21" s="36"/>
      <c r="B21" s="37" t="s">
        <v>21</v>
      </c>
      <c r="C21" s="36" t="s">
        <v>22</v>
      </c>
      <c r="D21" s="37"/>
      <c r="E21" s="38"/>
      <c r="F21" s="37"/>
      <c r="H21" s="48" t="s">
        <v>66</v>
      </c>
    </row>
    <row r="22" spans="1:9" ht="24.75" customHeight="1" x14ac:dyDescent="0.25">
      <c r="A22" s="9"/>
      <c r="B22" s="29" t="s">
        <v>47</v>
      </c>
      <c r="C22" s="14"/>
      <c r="D22" s="15"/>
      <c r="E22" s="26">
        <f>E19+E17</f>
        <v>0</v>
      </c>
      <c r="F22" s="15"/>
    </row>
    <row r="23" spans="1:9" ht="20.45" customHeight="1" x14ac:dyDescent="0.25">
      <c r="A23" s="14" t="s">
        <v>27</v>
      </c>
      <c r="B23" s="15" t="s">
        <v>24</v>
      </c>
      <c r="C23" s="14">
        <v>28</v>
      </c>
      <c r="D23" s="15"/>
      <c r="E23" s="25">
        <f>E24+E25</f>
        <v>0</v>
      </c>
      <c r="F23" s="15"/>
    </row>
    <row r="24" spans="1:9" ht="20.45" customHeight="1" x14ac:dyDescent="0.25">
      <c r="A24" s="14"/>
      <c r="B24" s="15" t="s">
        <v>25</v>
      </c>
      <c r="C24" s="14">
        <v>28.01</v>
      </c>
      <c r="D24" s="15"/>
      <c r="E24" s="25">
        <f>ROUND(75%*E9*2%,-3)</f>
        <v>0</v>
      </c>
      <c r="F24" s="15"/>
    </row>
    <row r="25" spans="1:9" ht="20.45" customHeight="1" x14ac:dyDescent="0.25">
      <c r="A25" s="14"/>
      <c r="B25" s="15" t="s">
        <v>26</v>
      </c>
      <c r="C25" s="14">
        <v>28.02</v>
      </c>
      <c r="D25" s="15"/>
      <c r="E25" s="25"/>
      <c r="F25" s="15"/>
    </row>
    <row r="26" spans="1:9" ht="18.75" customHeight="1" x14ac:dyDescent="0.25">
      <c r="A26" s="14" t="s">
        <v>48</v>
      </c>
      <c r="B26" s="16" t="s">
        <v>28</v>
      </c>
      <c r="C26" s="14">
        <v>40</v>
      </c>
      <c r="D26" s="15"/>
      <c r="E26" s="25"/>
      <c r="F26" s="15"/>
    </row>
    <row r="27" spans="1:9" ht="21.75" customHeight="1" x14ac:dyDescent="0.25">
      <c r="A27" s="34"/>
      <c r="B27" s="32" t="s">
        <v>29</v>
      </c>
      <c r="C27" s="14"/>
      <c r="D27" s="15"/>
      <c r="E27" s="26">
        <f>E22+E23+E26</f>
        <v>0</v>
      </c>
      <c r="F27" s="15"/>
    </row>
    <row r="28" spans="1:9" ht="26.45" customHeight="1" x14ac:dyDescent="0.25">
      <c r="A28" s="30" t="s">
        <v>30</v>
      </c>
      <c r="B28" s="29" t="s">
        <v>31</v>
      </c>
      <c r="C28" s="14"/>
      <c r="D28" s="15"/>
      <c r="E28" s="25"/>
      <c r="F28" s="15"/>
    </row>
    <row r="29" spans="1:9" ht="29.1" customHeight="1" x14ac:dyDescent="0.2">
      <c r="A29" s="14" t="s">
        <v>32</v>
      </c>
      <c r="B29" s="15" t="s">
        <v>58</v>
      </c>
      <c r="C29" s="14">
        <v>31</v>
      </c>
      <c r="D29" s="15"/>
      <c r="E29" s="25">
        <f>ROUND(60%*E24*95%+E30,-3)</f>
        <v>0</v>
      </c>
      <c r="F29" s="15"/>
      <c r="H29" s="44"/>
      <c r="I29" s="44"/>
    </row>
    <row r="30" spans="1:9" ht="29.1" customHeight="1" x14ac:dyDescent="0.2">
      <c r="A30" s="14"/>
      <c r="B30" s="15" t="s">
        <v>82</v>
      </c>
      <c r="C30" s="14"/>
      <c r="D30" s="15"/>
      <c r="E30" s="25">
        <f>ROUND(40%*D45*95%,-3)</f>
        <v>0</v>
      </c>
      <c r="F30" s="15"/>
      <c r="H30" s="45"/>
      <c r="I30" s="45"/>
    </row>
    <row r="31" spans="1:9" ht="30.75" customHeight="1" x14ac:dyDescent="0.2">
      <c r="A31" s="14" t="s">
        <v>33</v>
      </c>
      <c r="B31" s="15" t="s">
        <v>59</v>
      </c>
      <c r="C31" s="14">
        <v>32</v>
      </c>
      <c r="D31" s="15"/>
      <c r="E31" s="25">
        <f>ROUND(25%*D42*95%,-3)</f>
        <v>0</v>
      </c>
      <c r="F31" s="15"/>
      <c r="H31" s="45"/>
      <c r="I31" s="45"/>
    </row>
    <row r="32" spans="1:9" ht="28.5" customHeight="1" x14ac:dyDescent="0.2">
      <c r="A32" s="14" t="s">
        <v>34</v>
      </c>
      <c r="B32" s="15" t="s">
        <v>60</v>
      </c>
      <c r="C32" s="14">
        <v>33</v>
      </c>
      <c r="D32" s="15"/>
      <c r="E32" s="25">
        <f>ROUND(15%*D42*95%,-3)</f>
        <v>0</v>
      </c>
      <c r="F32" s="15"/>
      <c r="G32" s="17"/>
      <c r="H32" s="45"/>
      <c r="I32" s="45"/>
    </row>
    <row r="33" spans="1:9" ht="31.5" customHeight="1" x14ac:dyDescent="0.2">
      <c r="A33" s="14">
        <v>3.4</v>
      </c>
      <c r="B33" s="15" t="s">
        <v>77</v>
      </c>
      <c r="C33" s="14">
        <v>34</v>
      </c>
      <c r="D33" s="15"/>
      <c r="E33" s="25">
        <f>ROUND(45%*D45,-3)</f>
        <v>0</v>
      </c>
      <c r="F33" s="15"/>
      <c r="H33" s="45"/>
      <c r="I33" s="45"/>
    </row>
    <row r="34" spans="1:9" ht="23.25" customHeight="1" x14ac:dyDescent="0.25">
      <c r="A34" s="14" t="s">
        <v>35</v>
      </c>
      <c r="B34" s="15" t="s">
        <v>78</v>
      </c>
      <c r="C34" s="14">
        <v>37</v>
      </c>
      <c r="D34" s="15"/>
      <c r="E34" s="25">
        <f>ROUND(15%*D45*95%,-3)</f>
        <v>0</v>
      </c>
      <c r="F34" s="15"/>
      <c r="H34" s="33"/>
    </row>
    <row r="35" spans="1:9" ht="24.75" customHeight="1" x14ac:dyDescent="0.25">
      <c r="A35" s="9"/>
      <c r="B35" s="29" t="s">
        <v>36</v>
      </c>
      <c r="C35" s="14"/>
      <c r="D35" s="15"/>
      <c r="E35" s="26">
        <f>E34+E33+E32+E31+E29</f>
        <v>0</v>
      </c>
      <c r="F35" s="15"/>
    </row>
    <row r="36" spans="1:9" ht="24" customHeight="1" x14ac:dyDescent="0.25">
      <c r="A36" s="14" t="s">
        <v>37</v>
      </c>
      <c r="B36" s="15" t="s">
        <v>49</v>
      </c>
      <c r="C36" s="14">
        <v>60</v>
      </c>
      <c r="D36" s="15"/>
      <c r="E36" s="25">
        <f>ROUND(30%*E17,-3)</f>
        <v>0</v>
      </c>
      <c r="F36" s="15"/>
    </row>
    <row r="37" spans="1:9" ht="31.15" customHeight="1" x14ac:dyDescent="0.25">
      <c r="A37" s="30"/>
      <c r="B37" s="31" t="s">
        <v>54</v>
      </c>
      <c r="C37" s="14"/>
      <c r="D37" s="15"/>
      <c r="E37" s="26">
        <f>E35+E36</f>
        <v>0</v>
      </c>
      <c r="F37" s="15"/>
    </row>
    <row r="38" spans="1:9" ht="31.15" customHeight="1" x14ac:dyDescent="0.25">
      <c r="A38" s="30" t="s">
        <v>38</v>
      </c>
      <c r="B38" s="29" t="s">
        <v>61</v>
      </c>
      <c r="C38" s="14">
        <v>50</v>
      </c>
      <c r="D38" s="15"/>
      <c r="E38" s="26">
        <f>E15+E27-E37-E39</f>
        <v>0</v>
      </c>
      <c r="F38" s="11"/>
    </row>
    <row r="39" spans="1:9" ht="24" customHeight="1" x14ac:dyDescent="0.25">
      <c r="A39" s="30" t="s">
        <v>39</v>
      </c>
      <c r="B39" s="29" t="s">
        <v>40</v>
      </c>
      <c r="C39" s="14">
        <v>70</v>
      </c>
      <c r="D39" s="15"/>
      <c r="E39" s="26">
        <f>D47</f>
        <v>0</v>
      </c>
      <c r="F39" s="11"/>
    </row>
    <row r="40" spans="1:9" ht="22.15" customHeight="1" x14ac:dyDescent="0.25">
      <c r="A40" s="7" t="s">
        <v>41</v>
      </c>
    </row>
    <row r="41" spans="1:9" ht="22.5" customHeight="1" x14ac:dyDescent="0.25">
      <c r="A41" s="7"/>
      <c r="B41" s="18" t="s">
        <v>68</v>
      </c>
      <c r="D41" s="35">
        <f>ROUND(2%*E9,-3)</f>
        <v>0</v>
      </c>
    </row>
    <row r="42" spans="1:9" ht="22.5" customHeight="1" x14ac:dyDescent="0.25">
      <c r="A42" s="7"/>
      <c r="B42" s="28" t="s">
        <v>57</v>
      </c>
      <c r="D42" s="35">
        <f>E24</f>
        <v>0</v>
      </c>
    </row>
    <row r="43" spans="1:9" ht="22.5" customHeight="1" x14ac:dyDescent="0.25">
      <c r="A43" s="7"/>
      <c r="B43" s="28" t="s">
        <v>56</v>
      </c>
      <c r="D43" s="35">
        <f>E17</f>
        <v>0</v>
      </c>
    </row>
    <row r="44" spans="1:9" ht="22.5" customHeight="1" x14ac:dyDescent="0.25">
      <c r="A44" s="7"/>
      <c r="B44" s="28" t="s">
        <v>75</v>
      </c>
      <c r="D44" s="35">
        <f>ROUND(30%*D43,-3)</f>
        <v>0</v>
      </c>
    </row>
    <row r="45" spans="1:9" ht="22.5" customHeight="1" x14ac:dyDescent="0.25">
      <c r="A45" s="7"/>
      <c r="B45" s="28" t="s">
        <v>74</v>
      </c>
      <c r="D45" s="35">
        <f>D43-D44</f>
        <v>0</v>
      </c>
    </row>
    <row r="46" spans="1:9" ht="22.5" customHeight="1" x14ac:dyDescent="0.25">
      <c r="A46" s="7"/>
      <c r="B46" s="28" t="s">
        <v>73</v>
      </c>
      <c r="D46" s="35">
        <f>D45+D42</f>
        <v>0</v>
      </c>
    </row>
    <row r="47" spans="1:9" ht="22.5" customHeight="1" x14ac:dyDescent="0.25">
      <c r="A47" s="18"/>
      <c r="B47" s="28" t="s">
        <v>63</v>
      </c>
      <c r="D47" s="35">
        <f>ROUND(5%*(D46-(45%*D45)),-3)</f>
        <v>0</v>
      </c>
    </row>
    <row r="48" spans="1:9" ht="22.5" customHeight="1" x14ac:dyDescent="0.25">
      <c r="A48" s="18"/>
      <c r="B48" s="50" t="s">
        <v>76</v>
      </c>
      <c r="D48" s="27">
        <f>ROUND(45%*(70%*E17),-3)</f>
        <v>0</v>
      </c>
    </row>
    <row r="49" spans="1:6" x14ac:dyDescent="0.25">
      <c r="A49" s="18"/>
      <c r="B49" s="50"/>
      <c r="D49" s="27"/>
    </row>
    <row r="50" spans="1:6" ht="16.149999999999999" customHeight="1" x14ac:dyDescent="0.25">
      <c r="A50" s="57"/>
      <c r="B50" s="57"/>
      <c r="D50" s="56" t="s">
        <v>81</v>
      </c>
      <c r="E50" s="56"/>
      <c r="F50" s="56"/>
    </row>
    <row r="51" spans="1:6" ht="18" customHeight="1" x14ac:dyDescent="0.25">
      <c r="A51" s="57" t="s">
        <v>42</v>
      </c>
      <c r="B51" s="57"/>
      <c r="D51" s="55" t="s">
        <v>44</v>
      </c>
      <c r="E51" s="55"/>
      <c r="F51" s="55"/>
    </row>
    <row r="52" spans="1:6" ht="15" customHeight="1" x14ac:dyDescent="0.25">
      <c r="A52" s="56" t="s">
        <v>43</v>
      </c>
      <c r="B52" s="56"/>
      <c r="C52" s="20"/>
      <c r="D52" s="56" t="s">
        <v>45</v>
      </c>
      <c r="E52" s="56"/>
      <c r="F52" s="56"/>
    </row>
    <row r="53" spans="1:6" ht="15.75" x14ac:dyDescent="0.25">
      <c r="A53" s="19"/>
      <c r="B53" s="21"/>
      <c r="C53" s="21"/>
    </row>
    <row r="59" spans="1:6" ht="14.1" customHeight="1" x14ac:dyDescent="0.25">
      <c r="A59" s="54" t="s">
        <v>55</v>
      </c>
      <c r="B59" s="54"/>
      <c r="D59" s="55" t="s">
        <v>79</v>
      </c>
      <c r="E59" s="55"/>
      <c r="F59" s="55"/>
    </row>
    <row r="60" spans="1:6" ht="14.1" customHeight="1" x14ac:dyDescent="0.25">
      <c r="D60" s="56" t="s">
        <v>45</v>
      </c>
      <c r="E60" s="56"/>
      <c r="F60" s="56"/>
    </row>
  </sheetData>
  <mergeCells count="21">
    <mergeCell ref="A11:B11"/>
    <mergeCell ref="A5:F5"/>
    <mergeCell ref="A6:F6"/>
    <mergeCell ref="A7:F7"/>
    <mergeCell ref="A50:B50"/>
    <mergeCell ref="D50:F50"/>
    <mergeCell ref="C9:D9"/>
    <mergeCell ref="C10:D10"/>
    <mergeCell ref="A1:B1"/>
    <mergeCell ref="A2:B2"/>
    <mergeCell ref="A9:B9"/>
    <mergeCell ref="A10:B10"/>
    <mergeCell ref="D2:F3"/>
    <mergeCell ref="D1:F1"/>
    <mergeCell ref="A59:B59"/>
    <mergeCell ref="D59:F59"/>
    <mergeCell ref="D60:F60"/>
    <mergeCell ref="A51:B51"/>
    <mergeCell ref="D51:F51"/>
    <mergeCell ref="A52:B52"/>
    <mergeCell ref="D52:F52"/>
  </mergeCells>
  <pageMargins left="0.45" right="0.25" top="0.57999999999999996" bottom="0.56999999999999995" header="0.56999999999999995" footer="0.6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NHATMINH</cp:lastModifiedBy>
  <cp:lastPrinted>2023-10-30T05:13:45Z</cp:lastPrinted>
  <dcterms:created xsi:type="dcterms:W3CDTF">2021-10-27T07:21:20Z</dcterms:created>
  <dcterms:modified xsi:type="dcterms:W3CDTF">2024-10-02T07:56:48Z</dcterms:modified>
</cp:coreProperties>
</file>