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7875" activeTab="4"/>
  </bookViews>
  <sheets>
    <sheet name="Toan-TiengViet" sheetId="1" r:id="rId1"/>
    <sheet name="Năng lực đặc thù" sheetId="2" r:id="rId2"/>
    <sheet name="Năng lực chung " sheetId="3" r:id="rId3"/>
    <sheet name="Phâm chat 1,2" sheetId="4" r:id="rId4"/>
    <sheet name="PhamChat" sheetId="5" r:id="rId5"/>
    <sheet name="Thống kê điểm lớp 1,2" sheetId="6" r:id="rId6"/>
    <sheet name="Thống kê điểm lớp 3,4,5" sheetId="7" r:id="rId7"/>
  </sheets>
  <definedNames/>
  <calcPr fullCalcOnLoad="1"/>
</workbook>
</file>

<file path=xl/sharedStrings.xml><?xml version="1.0" encoding="utf-8"?>
<sst xmlns="http://schemas.openxmlformats.org/spreadsheetml/2006/main" count="1197" uniqueCount="293">
  <si>
    <t>Âm nhạc</t>
  </si>
  <si>
    <t>Mĩ thuật</t>
  </si>
  <si>
    <t>Thể dục</t>
  </si>
  <si>
    <t>TT</t>
  </si>
  <si>
    <t>HTT</t>
  </si>
  <si>
    <t>CHT</t>
  </si>
  <si>
    <t>Toán</t>
  </si>
  <si>
    <t>Tự phục vụ, tự quản</t>
  </si>
  <si>
    <t>Tốt</t>
  </si>
  <si>
    <t>Đạt</t>
  </si>
  <si>
    <t>Hợp tác</t>
  </si>
  <si>
    <t>Tự học và giải quyết vấn đề</t>
  </si>
  <si>
    <t>Chăm học, chăm làm</t>
  </si>
  <si>
    <t>Tự tin, trách nhiệm</t>
  </si>
  <si>
    <t>Trung thực, kỉ luật</t>
  </si>
  <si>
    <t>SL</t>
  </si>
  <si>
    <t>Ghi chú:</t>
  </si>
  <si>
    <t>Đoàn kết, yêu thương</t>
  </si>
  <si>
    <t>Tiếng Việt</t>
  </si>
  <si>
    <t>UBND HUYỆN TIÊN LÃNG</t>
  </si>
  <si>
    <t>HIỆU TRƯỞNG</t>
  </si>
  <si>
    <t>TRƯỜNG TIỂU HỌC TIÊN HƯNG</t>
  </si>
  <si>
    <t>TL</t>
  </si>
  <si>
    <t>Lớp</t>
  </si>
  <si>
    <t>CCG</t>
  </si>
  <si>
    <t>HT</t>
  </si>
  <si>
    <t>Tổng</t>
  </si>
  <si>
    <t>Đạo đức</t>
  </si>
  <si>
    <t>Sí số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</si>
  <si>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</si>
  <si>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</si>
  <si>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</si>
  <si>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</si>
  <si>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</si>
  <si>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</si>
  <si>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</si>
  <si>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</si>
  <si>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</si>
  <si>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</si>
  <si>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T.Anh</t>
  </si>
  <si>
    <t>Lịch sử&amp;Địa lí</t>
  </si>
  <si>
    <t>TN - XH</t>
  </si>
  <si>
    <t xml:space="preserve">Số HS
 tham gia đánh giá </t>
  </si>
  <si>
    <t>Kĩ thuật ( Thủ công)</t>
  </si>
  <si>
    <t>Nguyễn Thị Thơ</t>
  </si>
  <si>
    <t>1. Những kết quả nổi bật: Giáo viên đã tích cực đổi mới PPDH; quan tâm tới nâng cao chất lượng đại trà; học sinh có nhiều cố gắng trong học tập</t>
  </si>
  <si>
    <t>2. Những tồn tại, bất cập: Công tác nâng cao chất lượng đại trà chưa thể hiện được tính quyết liệt, phong trào thi đua trong nhà trường còn có mặt hạn chế.</t>
  </si>
  <si>
    <t>…..</t>
  </si>
  <si>
    <t>Người lập</t>
  </si>
  <si>
    <t>1. Những kết quả nổi bật</t>
  </si>
  <si>
    <t>Học sinh ngoan, thật thà, đoàn kết yêu thương bạn bè và mọi người xung quanh; thực hiện đầy đủ các tiêu chí về phẩm chất</t>
  </si>
  <si>
    <t>2. Những tồn tại, bất cập</t>
  </si>
  <si>
    <t>Một bộ phận học sinh còn nhút nhát, chưa thật sự mạnh dạn, tự tin trước đám đông</t>
  </si>
  <si>
    <t>Số HS TG ĐG</t>
  </si>
  <si>
    <t xml:space="preserve">Học sinh có năng lực tự quản; tinh thần hợp tác, chia sẻ tốt trong học tập và giải quyết các vấn đề liên quan đến học tập </t>
  </si>
  <si>
    <t xml:space="preserve">cũng như các hoạt động </t>
  </si>
  <si>
    <t xml:space="preserve">Một bộ phận nhỏ học sinh chưa thể hiện rõ nét vai trò của mình trong mọi hoạt động, còn thụ động trong chiếm lĩnh </t>
  </si>
  <si>
    <t>kiến thức hoặc phản hồi</t>
  </si>
  <si>
    <t>Khoa học</t>
  </si>
  <si>
    <t>TRƯỜNG TỂU HỌC TIÊN HƯNG</t>
  </si>
  <si>
    <t>Cần cố gắng</t>
  </si>
  <si>
    <t>I</t>
  </si>
  <si>
    <t>II</t>
  </si>
  <si>
    <t>III</t>
  </si>
  <si>
    <t>IV</t>
  </si>
  <si>
    <t>V</t>
  </si>
  <si>
    <t xml:space="preserve">      UBND HUYỆN TIÊN LÃNG</t>
  </si>
  <si>
    <t>T</t>
  </si>
  <si>
    <t>* Những kết quả nổi bật</t>
  </si>
  <si>
    <t>* Những tồn tại, hạn chế</t>
  </si>
  <si>
    <t xml:space="preserve">           UBND HUYỆN TIÊN LÃNG</t>
  </si>
  <si>
    <t xml:space="preserve">      TRƯỜNG TIỂU HỌC TIÊN HƯNG</t>
  </si>
  <si>
    <t>TRƯỜNG</t>
  </si>
  <si>
    <t>4C</t>
  </si>
  <si>
    <t>Khối 4,5</t>
  </si>
  <si>
    <t>HĐTN</t>
  </si>
  <si>
    <t>KHỐI 1+2</t>
  </si>
  <si>
    <t>KHỐI 3,4,5</t>
  </si>
  <si>
    <t>KHỐI 1,2</t>
  </si>
  <si>
    <t>K1,2</t>
  </si>
  <si>
    <t>K3,4,5</t>
  </si>
  <si>
    <t>Cuối  năm học: 2021-2022</t>
  </si>
  <si>
    <t xml:space="preserve">Lớp </t>
  </si>
  <si>
    <t>Sĩ số</t>
  </si>
  <si>
    <t>Ngôn ngữ</t>
  </si>
  <si>
    <t>Tính toán</t>
  </si>
  <si>
    <t>Thẩm mĩ</t>
  </si>
  <si>
    <t>Thể chất</t>
  </si>
  <si>
    <t>K1</t>
  </si>
  <si>
    <t>K2</t>
  </si>
  <si>
    <t>Số HSĐG</t>
  </si>
  <si>
    <t>Yêu nước</t>
  </si>
  <si>
    <t>Nhân ái</t>
  </si>
  <si>
    <t>Chăm chỉ</t>
  </si>
  <si>
    <t>Trung thực</t>
  </si>
  <si>
    <t>Trách nhiệm</t>
  </si>
  <si>
    <t>23</t>
  </si>
  <si>
    <t>20</t>
  </si>
  <si>
    <t>87.0</t>
  </si>
  <si>
    <t>3</t>
  </si>
  <si>
    <t>13.0</t>
  </si>
  <si>
    <t>18</t>
  </si>
  <si>
    <t>78.3</t>
  </si>
  <si>
    <t>4</t>
  </si>
  <si>
    <t>17.4</t>
  </si>
  <si>
    <t>1</t>
  </si>
  <si>
    <t>4.3</t>
  </si>
  <si>
    <t>5</t>
  </si>
  <si>
    <t>21.7</t>
  </si>
  <si>
    <t>22</t>
  </si>
  <si>
    <t>19</t>
  </si>
  <si>
    <t>86.4</t>
  </si>
  <si>
    <t>13.6</t>
  </si>
  <si>
    <t>90.9</t>
  </si>
  <si>
    <t>2</t>
  </si>
  <si>
    <t>9.1</t>
  </si>
  <si>
    <t>15</t>
  </si>
  <si>
    <t>68.2</t>
  </si>
  <si>
    <t>7</t>
  </si>
  <si>
    <t>31.8</t>
  </si>
  <si>
    <t>13</t>
  </si>
  <si>
    <t>59.1</t>
  </si>
  <si>
    <t>9</t>
  </si>
  <si>
    <t>40.9</t>
  </si>
  <si>
    <t>17</t>
  </si>
  <si>
    <t>77.3</t>
  </si>
  <si>
    <t>22.7</t>
  </si>
  <si>
    <t>45</t>
  </si>
  <si>
    <t>39</t>
  </si>
  <si>
    <t>86.7</t>
  </si>
  <si>
    <t>6</t>
  </si>
  <si>
    <t>13.3</t>
  </si>
  <si>
    <t>40</t>
  </si>
  <si>
    <t>88.9</t>
  </si>
  <si>
    <t>11.1</t>
  </si>
  <si>
    <t>33</t>
  </si>
  <si>
    <t>73.3</t>
  </si>
  <si>
    <t>11</t>
  </si>
  <si>
    <t>24.4</t>
  </si>
  <si>
    <t>2.2</t>
  </si>
  <si>
    <t>12</t>
  </si>
  <si>
    <t>26.7</t>
  </si>
  <si>
    <t>35</t>
  </si>
  <si>
    <t>77.8</t>
  </si>
  <si>
    <t>10</t>
  </si>
  <si>
    <t>22.2</t>
  </si>
  <si>
    <t>26</t>
  </si>
  <si>
    <t>25</t>
  </si>
  <si>
    <t>100.0</t>
  </si>
  <si>
    <t>92.0</t>
  </si>
  <si>
    <t>8.0</t>
  </si>
  <si>
    <t>24</t>
  </si>
  <si>
    <t>96.0</t>
  </si>
  <si>
    <t>4.0</t>
  </si>
  <si>
    <t>88.0</t>
  </si>
  <si>
    <t>12.0</t>
  </si>
  <si>
    <t>28</t>
  </si>
  <si>
    <t>92.6</t>
  </si>
  <si>
    <t>7.4</t>
  </si>
  <si>
    <t>74.1</t>
  </si>
  <si>
    <t>25.9</t>
  </si>
  <si>
    <t>81.5</t>
  </si>
  <si>
    <t>18.5</t>
  </si>
  <si>
    <t>54</t>
  </si>
  <si>
    <t>50</t>
  </si>
  <si>
    <t>96.2</t>
  </si>
  <si>
    <t>3.8</t>
  </si>
  <si>
    <t>43</t>
  </si>
  <si>
    <t>82.7</t>
  </si>
  <si>
    <t>17.3</t>
  </si>
  <si>
    <t>49</t>
  </si>
  <si>
    <t>94.2</t>
  </si>
  <si>
    <t>5.8</t>
  </si>
  <si>
    <t>44</t>
  </si>
  <si>
    <t>84.6</t>
  </si>
  <si>
    <t>8</t>
  </si>
  <si>
    <t>15.4</t>
  </si>
  <si>
    <t>HSĐG</t>
  </si>
  <si>
    <t>70.8</t>
  </si>
  <si>
    <t>29.2</t>
  </si>
  <si>
    <t>79.2</t>
  </si>
  <si>
    <t>20.8</t>
  </si>
  <si>
    <t>83.3</t>
  </si>
  <si>
    <t>16.7</t>
  </si>
  <si>
    <t>16</t>
  </si>
  <si>
    <t>59.3</t>
  </si>
  <si>
    <t>40.7</t>
  </si>
  <si>
    <t>21</t>
  </si>
  <si>
    <t>63.0</t>
  </si>
  <si>
    <t>37.0</t>
  </si>
  <si>
    <t>64.7</t>
  </si>
  <si>
    <t>35.3</t>
  </si>
  <si>
    <t>38</t>
  </si>
  <si>
    <t>74.5</t>
  </si>
  <si>
    <t>25.5</t>
  </si>
  <si>
    <t>36</t>
  </si>
  <si>
    <t>70.6</t>
  </si>
  <si>
    <t>29.4</t>
  </si>
  <si>
    <t>88.2</t>
  </si>
  <si>
    <t>11.8</t>
  </si>
  <si>
    <t>73.1</t>
  </si>
  <si>
    <t>26.9</t>
  </si>
  <si>
    <t>69.2</t>
  </si>
  <si>
    <t>30.8</t>
  </si>
  <si>
    <t>66.7</t>
  </si>
  <si>
    <t>29.6</t>
  </si>
  <si>
    <t>3.7</t>
  </si>
  <si>
    <t>70.4</t>
  </si>
  <si>
    <t>47.8</t>
  </si>
  <si>
    <t>52.2</t>
  </si>
  <si>
    <t>14</t>
  </si>
  <si>
    <t>60.9</t>
  </si>
  <si>
    <t>39.1</t>
  </si>
  <si>
    <t>69.6</t>
  </si>
  <si>
    <t>30.4</t>
  </si>
  <si>
    <t>48</t>
  </si>
  <si>
    <t>63.2</t>
  </si>
  <si>
    <t>27</t>
  </si>
  <si>
    <t>35.5</t>
  </si>
  <si>
    <t>1.3</t>
  </si>
  <si>
    <t>47</t>
  </si>
  <si>
    <t>61.8</t>
  </si>
  <si>
    <t>36.8</t>
  </si>
  <si>
    <t>52</t>
  </si>
  <si>
    <t>68.4</t>
  </si>
  <si>
    <t>30.3</t>
  </si>
  <si>
    <t>63</t>
  </si>
  <si>
    <t>82.9</t>
  </si>
  <si>
    <t>17.1</t>
  </si>
  <si>
    <t>75.9</t>
  </si>
  <si>
    <t>24.1</t>
  </si>
  <si>
    <t>72.4</t>
  </si>
  <si>
    <t>27.6</t>
  </si>
  <si>
    <t>Học kì II  năm học: 2021 - 2022</t>
  </si>
  <si>
    <t xml:space="preserve">              Vinh Quang, ngày 25 tháng 5 năm 2020</t>
  </si>
  <si>
    <t>Học kì II năm học: 2021-2022</t>
  </si>
  <si>
    <t>Vinh Quang, ngày 25 tháng 5  năm 2022</t>
  </si>
  <si>
    <t>Tổng số HS có KQĐG</t>
  </si>
  <si>
    <t>Lớp 1</t>
  </si>
  <si>
    <t>Lớp 2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</si>
  <si>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</si>
  <si>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</si>
  <si>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</si>
  <si>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</si>
  <si>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</si>
  <si>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</si>
  <si>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</si>
  <si>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</si>
  <si>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99</t>
  </si>
  <si>
    <t>97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</si>
  <si>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</si>
  <si>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</si>
  <si>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</si>
  <si>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</si>
  <si>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</si>
  <si>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</si>
  <si>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</si>
  <si>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2.Toán</t>
  </si>
  <si>
    <t>Sĩ Số</t>
  </si>
  <si>
    <t xml:space="preserve">Tổng số HS có KQĐG </t>
  </si>
  <si>
    <t>Lớp 3</t>
  </si>
  <si>
    <t>Lớp 4</t>
  </si>
  <si>
    <t>Lớp 5</t>
  </si>
  <si>
    <t>187</t>
  </si>
  <si>
    <t>185</t>
  </si>
  <si>
    <t>58</t>
  </si>
  <si>
    <t>76</t>
  </si>
  <si>
    <t>51</t>
  </si>
  <si>
    <t>46</t>
  </si>
  <si>
    <t>42</t>
  </si>
  <si>
    <t>29</t>
  </si>
  <si>
    <t>34</t>
  </si>
  <si>
    <t>30</t>
  </si>
  <si>
    <t>41</t>
  </si>
  <si>
    <t>3. Khoa học</t>
  </si>
  <si>
    <t>129</t>
  </si>
  <si>
    <t>127</t>
  </si>
  <si>
    <t>31</t>
  </si>
  <si>
    <t>4. Lịch sử và Địa lý</t>
  </si>
  <si>
    <t>32</t>
  </si>
  <si>
    <t>5. Ngoại ngữ</t>
  </si>
  <si>
    <t>6. Tin học</t>
  </si>
  <si>
    <t>7. Tiếng dân tộc</t>
  </si>
  <si>
    <t>THỐNG KÊ ĐIỂM KIỂM TRA HỌC KÌ II - LỚP 3,4,5
NĂM HỌC 2021 - 2022</t>
  </si>
  <si>
    <t>THỐNG KÊ ĐIỂM KIỂM TRA HỌC KÌ II LỚP 1,2
NĂM HỌC 2021 - 2022</t>
  </si>
  <si>
    <t xml:space="preserve">CÔNG KHAI KẾT QUẢ ĐÁNH GIÁ VỀ HỌC TẬP  </t>
  </si>
  <si>
    <t>CÔNG KHAI KẾT QUẢ ĐÁNH GIÁ VỀ NĂNG LỰC ĐẶC THÙ</t>
  </si>
  <si>
    <t>Học kỳ II năm học 2021-2022</t>
  </si>
  <si>
    <t xml:space="preserve">CÔNG KHAI KẾT QUẢ ĐÁNH GIÁ VỀ NĂNG LỰC </t>
  </si>
  <si>
    <t xml:space="preserve">       UBND HUYỆN TIÊN LÃNG</t>
  </si>
  <si>
    <t>CÔNG KHAI KẾT QUẢ ĐÁNH GIÁ VỀ PHẨM CHẤT</t>
  </si>
  <si>
    <t>( Theo TT27/2020/TT-BGDĐT)</t>
  </si>
  <si>
    <t>CÔNG KHAI KẾT QUẢ ĐÁNH GIÁ VỀ PHẨM CHẤT THEO TT22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</si>
</sst>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&quot;$&quot;#,##0.00"/>
    <numFmt numFmtId="179" formatCode="0.0000"/>
    <numFmt numFmtId="180" formatCode="0.000000"/>
    <numFmt numFmtId="181" formatCode="0.0000000"/>
    <numFmt numFmtId="182" formatCode="0.00000"/>
    <numFmt numFmtId="183" formatCode="0.00000000"/>
  </numFmts>
  <fonts count="11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14"/>
      <name val="Times New Roman"/>
      <family val="1"/>
    </font>
    <font>
      <sz val="12"/>
      <color indexed="5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.VnTimeH"/>
      <family val="2"/>
    </font>
    <font>
      <sz val="10"/>
      <name val=".VnTime"/>
      <family val="2"/>
    </font>
    <font>
      <b/>
      <sz val="13"/>
      <name val="Times New Roman"/>
      <family val="1"/>
    </font>
    <font>
      <b/>
      <u val="single"/>
      <sz val="12"/>
      <name val=".VnTimeH"/>
      <family val="2"/>
    </font>
    <font>
      <b/>
      <sz val="14"/>
      <name val="Times New Roman"/>
      <family val="1"/>
    </font>
    <font>
      <sz val="16"/>
      <name val=".VnTime"/>
      <family val="2"/>
    </font>
    <font>
      <b/>
      <sz val="14"/>
      <name val=".VnRevueH"/>
      <family val="2"/>
    </font>
    <font>
      <b/>
      <sz val="12"/>
      <name val="Times New Roman"/>
      <family val="1"/>
    </font>
    <font>
      <b/>
      <sz val="12"/>
      <name val=".VnTime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2"/>
      <color indexed="10"/>
      <name val=".VnTime"/>
      <family val="2"/>
    </font>
    <font>
      <i/>
      <sz val="11"/>
      <color indexed="14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i/>
      <sz val="14"/>
      <color indexed="40"/>
      <name val="Times New Roman"/>
      <family val="1"/>
    </font>
    <font>
      <i/>
      <sz val="14"/>
      <color indexed="40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2"/>
    </font>
    <font>
      <b/>
      <i/>
      <sz val="12"/>
      <color rgb="FFFF0000"/>
      <name val="Times New Roman"/>
      <family val="1"/>
    </font>
    <font>
      <b/>
      <i/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2"/>
    </font>
    <font>
      <b/>
      <sz val="10"/>
      <color theme="1"/>
      <name val="Times New Roman"/>
      <family val="1"/>
    </font>
    <font>
      <b/>
      <i/>
      <sz val="12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B0F0"/>
      <name val="Times New Roman"/>
      <family val="1"/>
    </font>
    <font>
      <i/>
      <sz val="14"/>
      <color rgb="FF00B0F0"/>
      <name val="Times New Roman"/>
      <family val="1"/>
    </font>
    <font>
      <sz val="12"/>
      <color rgb="FF002060"/>
      <name val="Times New Roman"/>
      <family val="1"/>
    </font>
    <font>
      <b/>
      <i/>
      <sz val="12"/>
      <color rgb="FF00B05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6" fillId="28" borderId="2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" fillId="32" borderId="7" applyNumberFormat="0" applyFont="0" applyAlignment="0" applyProtection="0"/>
    <xf numFmtId="0" fontId="87" fillId="27" borderId="8" applyNumberFormat="0" applyAlignment="0" applyProtection="0"/>
    <xf numFmtId="9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17" fillId="0" borderId="0" xfId="58" applyFont="1">
      <alignment/>
      <protection/>
    </xf>
    <xf numFmtId="0" fontId="22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8" fillId="0" borderId="0" xfId="58" applyFont="1" applyFill="1">
      <alignment/>
      <protection/>
    </xf>
    <xf numFmtId="0" fontId="27" fillId="0" borderId="0" xfId="58" applyFont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5" fillId="0" borderId="0" xfId="58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0" fillId="0" borderId="0" xfId="58" applyFont="1">
      <alignment/>
      <protection/>
    </xf>
    <xf numFmtId="0" fontId="91" fillId="0" borderId="0" xfId="0" applyFont="1" applyAlignment="1">
      <alignment vertical="top"/>
    </xf>
    <xf numFmtId="0" fontId="9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1" fillId="0" borderId="0" xfId="0" applyFont="1" applyAlignment="1">
      <alignment/>
    </xf>
    <xf numFmtId="0" fontId="23" fillId="0" borderId="0" xfId="58" applyFont="1" applyAlignment="1">
      <alignment/>
      <protection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1" fillId="0" borderId="0" xfId="0" applyFont="1" applyAlignment="1">
      <alignment horizontal="left" wrapText="1"/>
    </xf>
    <xf numFmtId="0" fontId="91" fillId="0" borderId="0" xfId="0" applyFont="1" applyAlignment="1">
      <alignment horizontal="left"/>
    </xf>
    <xf numFmtId="0" fontId="92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9" fillId="0" borderId="0" xfId="58" applyFont="1" applyAlignment="1">
      <alignment horizontal="center"/>
      <protection/>
    </xf>
    <xf numFmtId="0" fontId="26" fillId="0" borderId="0" xfId="58" applyFont="1" applyBorder="1" applyAlignment="1">
      <alignment/>
      <protection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2" fillId="0" borderId="0" xfId="58" applyFont="1" applyBorder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93" fillId="0" borderId="10" xfId="0" applyFont="1" applyBorder="1" applyAlignment="1">
      <alignment/>
    </xf>
    <xf numFmtId="2" fontId="93" fillId="0" borderId="10" xfId="0" applyNumberFormat="1" applyFont="1" applyBorder="1" applyAlignment="1">
      <alignment/>
    </xf>
    <xf numFmtId="176" fontId="94" fillId="0" borderId="10" xfId="0" applyNumberFormat="1" applyFont="1" applyBorder="1" applyAlignment="1">
      <alignment/>
    </xf>
    <xf numFmtId="0" fontId="9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4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43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98" fillId="0" borderId="16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9" fillId="0" borderId="10" xfId="0" applyNumberFormat="1" applyFont="1" applyFill="1" applyBorder="1" applyAlignment="1" applyProtection="1">
      <alignment horizontal="right" vertical="center"/>
      <protection/>
    </xf>
    <xf numFmtId="2" fontId="99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100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 wrapText="1"/>
      <protection/>
    </xf>
    <xf numFmtId="0" fontId="92" fillId="0" borderId="10" xfId="0" applyNumberFormat="1" applyFont="1" applyFill="1" applyBorder="1" applyAlignment="1" applyProtection="1">
      <alignment horizontal="left" wrapText="1"/>
      <protection/>
    </xf>
    <xf numFmtId="0" fontId="92" fillId="0" borderId="10" xfId="0" applyNumberFormat="1" applyFont="1" applyFill="1" applyBorder="1" applyAlignment="1" applyProtection="1">
      <alignment horizontal="left" wrapText="1"/>
      <protection/>
    </xf>
    <xf numFmtId="0" fontId="102" fillId="0" borderId="11" xfId="0" applyNumberFormat="1" applyFont="1" applyFill="1" applyBorder="1" applyAlignment="1" applyProtection="1">
      <alignment horizontal="center" vertical="center"/>
      <protection/>
    </xf>
    <xf numFmtId="0" fontId="103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104" fillId="0" borderId="10" xfId="0" applyNumberFormat="1" applyFont="1" applyFill="1" applyBorder="1" applyAlignment="1" applyProtection="1">
      <alignment horizontal="right" wrapText="1"/>
      <protection/>
    </xf>
    <xf numFmtId="0" fontId="96" fillId="0" borderId="0" xfId="0" applyFont="1" applyAlignment="1">
      <alignment/>
    </xf>
    <xf numFmtId="0" fontId="105" fillId="0" borderId="14" xfId="0" applyFont="1" applyBorder="1" applyAlignment="1">
      <alignment horizontal="center"/>
    </xf>
    <xf numFmtId="0" fontId="105" fillId="0" borderId="10" xfId="0" applyNumberFormat="1" applyFont="1" applyFill="1" applyBorder="1" applyAlignment="1" applyProtection="1">
      <alignment horizontal="right" wrapText="1"/>
      <protection/>
    </xf>
    <xf numFmtId="0" fontId="105" fillId="0" borderId="11" xfId="0" applyFont="1" applyBorder="1" applyAlignment="1">
      <alignment horizontal="center"/>
    </xf>
    <xf numFmtId="0" fontId="106" fillId="0" borderId="10" xfId="0" applyNumberFormat="1" applyFont="1" applyFill="1" applyBorder="1" applyAlignment="1" applyProtection="1">
      <alignment horizontal="right" wrapText="1"/>
      <protection/>
    </xf>
    <xf numFmtId="0" fontId="10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2" fontId="10" fillId="13" borderId="10" xfId="0" applyNumberFormat="1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2" fontId="10" fillId="1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99" fillId="0" borderId="10" xfId="0" applyNumberFormat="1" applyFont="1" applyFill="1" applyBorder="1" applyAlignment="1" applyProtection="1">
      <alignment horizontal="center" vertical="center"/>
      <protection/>
    </xf>
    <xf numFmtId="176" fontId="40" fillId="0" borderId="10" xfId="0" applyNumberFormat="1" applyFont="1" applyBorder="1" applyAlignment="1">
      <alignment horizontal="center"/>
    </xf>
    <xf numFmtId="0" fontId="100" fillId="0" borderId="10" xfId="0" applyNumberFormat="1" applyFont="1" applyFill="1" applyBorder="1" applyAlignment="1" applyProtection="1">
      <alignment horizontal="center" wrapText="1"/>
      <protection/>
    </xf>
    <xf numFmtId="0" fontId="92" fillId="0" borderId="10" xfId="0" applyNumberFormat="1" applyFont="1" applyFill="1" applyBorder="1" applyAlignment="1" applyProtection="1">
      <alignment horizontal="center" wrapText="1"/>
      <protection/>
    </xf>
    <xf numFmtId="0" fontId="92" fillId="0" borderId="10" xfId="0" applyNumberFormat="1" applyFont="1" applyFill="1" applyBorder="1" applyAlignment="1" applyProtection="1">
      <alignment horizontal="center" wrapText="1"/>
      <protection/>
    </xf>
    <xf numFmtId="0" fontId="107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Border="1" applyAlignment="1">
      <alignment vertical="center"/>
      <protection/>
    </xf>
    <xf numFmtId="0" fontId="17" fillId="0" borderId="0" xfId="58" applyFont="1" applyBorder="1">
      <alignment/>
      <protection/>
    </xf>
    <xf numFmtId="2" fontId="108" fillId="0" borderId="0" xfId="0" applyNumberFormat="1" applyFont="1" applyBorder="1" applyAlignment="1">
      <alignment horizontal="center"/>
    </xf>
    <xf numFmtId="1" fontId="92" fillId="0" borderId="0" xfId="0" applyNumberFormat="1" applyFont="1" applyBorder="1" applyAlignment="1">
      <alignment horizontal="center"/>
    </xf>
    <xf numFmtId="176" fontId="108" fillId="0" borderId="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49" fontId="31" fillId="33" borderId="10" xfId="0" applyNumberFormat="1" applyFont="1" applyFill="1" applyBorder="1" applyAlignment="1" applyProtection="1">
      <alignment horizontal="right" wrapText="1"/>
      <protection/>
    </xf>
    <xf numFmtId="1" fontId="18" fillId="33" borderId="10" xfId="0" applyNumberFormat="1" applyFont="1" applyFill="1" applyBorder="1" applyAlignment="1" applyProtection="1">
      <alignment horizontal="right" wrapText="1"/>
      <protection/>
    </xf>
    <xf numFmtId="1" fontId="31" fillId="33" borderId="10" xfId="0" applyNumberFormat="1" applyFont="1" applyFill="1" applyBorder="1" applyAlignment="1" applyProtection="1">
      <alignment horizontal="center" wrapText="1"/>
      <protection/>
    </xf>
    <xf numFmtId="1" fontId="18" fillId="33" borderId="10" xfId="0" applyNumberFormat="1" applyFont="1" applyFill="1" applyBorder="1" applyAlignment="1" applyProtection="1">
      <alignment horizont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1" fontId="18" fillId="33" borderId="10" xfId="0" applyNumberFormat="1" applyFont="1" applyFill="1" applyBorder="1" applyAlignment="1" applyProtection="1">
      <alignment horizontal="center" wrapText="1"/>
      <protection locked="0"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31" fillId="33" borderId="0" xfId="0" applyNumberFormat="1" applyFont="1" applyFill="1" applyBorder="1" applyAlignment="1" applyProtection="1">
      <alignment horizontal="right" wrapText="1"/>
      <protection/>
    </xf>
    <xf numFmtId="1" fontId="18" fillId="33" borderId="0" xfId="0" applyNumberFormat="1" applyFont="1" applyFill="1" applyBorder="1" applyAlignment="1" applyProtection="1">
      <alignment horizontal="right" wrapText="1"/>
      <protection/>
    </xf>
    <xf numFmtId="1" fontId="31" fillId="33" borderId="0" xfId="0" applyNumberFormat="1" applyFont="1" applyFill="1" applyBorder="1" applyAlignment="1" applyProtection="1">
      <alignment horizontal="center" wrapText="1"/>
      <protection/>
    </xf>
    <xf numFmtId="1" fontId="18" fillId="33" borderId="0" xfId="0" applyNumberFormat="1" applyFont="1" applyFill="1" applyBorder="1" applyAlignment="1" applyProtection="1">
      <alignment horizont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1" fontId="18" fillId="33" borderId="0" xfId="0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3" fillId="0" borderId="0" xfId="58" applyFont="1" applyBorder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29" fillId="0" borderId="21" xfId="58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109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8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3" fillId="0" borderId="0" xfId="58" applyFont="1" applyAlignment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33" borderId="14" xfId="0" applyNumberFormat="1" applyFont="1" applyFill="1" applyBorder="1" applyAlignment="1" applyProtection="1">
      <alignment horizontal="center" vertical="center" wrapText="1"/>
      <protection/>
    </xf>
    <xf numFmtId="0" fontId="38" fillId="33" borderId="23" xfId="0" applyNumberFormat="1" applyFont="1" applyFill="1" applyBorder="1" applyAlignment="1" applyProtection="1">
      <alignment horizontal="center" vertical="center" wrapText="1"/>
      <protection/>
    </xf>
    <xf numFmtId="0" fontId="38" fillId="33" borderId="22" xfId="0" applyNumberFormat="1" applyFont="1" applyFill="1" applyBorder="1" applyAlignment="1" applyProtection="1">
      <alignment horizontal="center" vertical="center" wrapText="1"/>
      <protection/>
    </xf>
    <xf numFmtId="0" fontId="38" fillId="33" borderId="13" xfId="0" applyNumberFormat="1" applyFont="1" applyFill="1" applyBorder="1" applyAlignment="1" applyProtection="1">
      <alignment horizontal="center" vertical="center" wrapText="1"/>
      <protection/>
    </xf>
    <xf numFmtId="0" fontId="38" fillId="33" borderId="16" xfId="0" applyNumberFormat="1" applyFont="1" applyFill="1" applyBorder="1" applyAlignment="1" applyProtection="1">
      <alignment horizontal="center" vertical="center" wrapText="1"/>
      <protection/>
    </xf>
    <xf numFmtId="0" fontId="38" fillId="33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3</xdr:col>
      <xdr:colOff>419100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" y="4000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180975</xdr:rowOff>
    </xdr:from>
    <xdr:to>
      <xdr:col>3</xdr:col>
      <xdr:colOff>0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476250" y="381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180975</xdr:rowOff>
    </xdr:from>
    <xdr:to>
      <xdr:col>3</xdr:col>
      <xdr:colOff>0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704850" y="381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180975</xdr:rowOff>
    </xdr:from>
    <xdr:to>
      <xdr:col>3</xdr:col>
      <xdr:colOff>0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542925" y="381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9525</xdr:rowOff>
    </xdr:from>
    <xdr:to>
      <xdr:col>4</xdr:col>
      <xdr:colOff>466725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85850" y="409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2</xdr:col>
      <xdr:colOff>190500</xdr:colOff>
      <xdr:row>2</xdr:row>
      <xdr:rowOff>19050</xdr:rowOff>
    </xdr:to>
    <xdr:sp>
      <xdr:nvSpPr>
        <xdr:cNvPr id="1" name="Line 5"/>
        <xdr:cNvSpPr>
          <a:spLocks/>
        </xdr:cNvSpPr>
      </xdr:nvSpPr>
      <xdr:spPr>
        <a:xfrm>
          <a:off x="561975" y="447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19050</xdr:rowOff>
    </xdr:from>
    <xdr:to>
      <xdr:col>2</xdr:col>
      <xdr:colOff>190500</xdr:colOff>
      <xdr:row>2</xdr:row>
      <xdr:rowOff>19050</xdr:rowOff>
    </xdr:to>
    <xdr:sp>
      <xdr:nvSpPr>
        <xdr:cNvPr id="2" name="Line 5"/>
        <xdr:cNvSpPr>
          <a:spLocks/>
        </xdr:cNvSpPr>
      </xdr:nvSpPr>
      <xdr:spPr>
        <a:xfrm>
          <a:off x="561975" y="447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2</xdr:col>
      <xdr:colOff>190500</xdr:colOff>
      <xdr:row>2</xdr:row>
      <xdr:rowOff>19050</xdr:rowOff>
    </xdr:to>
    <xdr:sp>
      <xdr:nvSpPr>
        <xdr:cNvPr id="1" name="Line 5"/>
        <xdr:cNvSpPr>
          <a:spLocks/>
        </xdr:cNvSpPr>
      </xdr:nvSpPr>
      <xdr:spPr>
        <a:xfrm>
          <a:off x="733425" y="4476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19050</xdr:rowOff>
    </xdr:from>
    <xdr:to>
      <xdr:col>2</xdr:col>
      <xdr:colOff>190500</xdr:colOff>
      <xdr:row>2</xdr:row>
      <xdr:rowOff>19050</xdr:rowOff>
    </xdr:to>
    <xdr:sp>
      <xdr:nvSpPr>
        <xdr:cNvPr id="2" name="Line 5"/>
        <xdr:cNvSpPr>
          <a:spLocks/>
        </xdr:cNvSpPr>
      </xdr:nvSpPr>
      <xdr:spPr>
        <a:xfrm>
          <a:off x="733425" y="4476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zoomScalePageLayoutView="0" workbookViewId="0" topLeftCell="A109">
      <selection activeCell="H7" sqref="H7"/>
    </sheetView>
  </sheetViews>
  <sheetFormatPr defaultColWidth="9.00390625" defaultRowHeight="15.75"/>
  <cols>
    <col min="1" max="1" width="5.50390625" style="0" customWidth="1"/>
    <col min="2" max="2" width="4.75390625" style="0" customWidth="1"/>
    <col min="3" max="3" width="7.00390625" style="0" customWidth="1"/>
    <col min="4" max="4" width="6.50390625" style="0" customWidth="1"/>
    <col min="5" max="5" width="6.75390625" style="0" customWidth="1"/>
    <col min="6" max="6" width="5.75390625" style="0" customWidth="1"/>
    <col min="7" max="7" width="5.375" style="0" customWidth="1"/>
    <col min="8" max="8" width="7.625" style="0" customWidth="1"/>
    <col min="9" max="9" width="5.875" style="0" customWidth="1"/>
    <col min="10" max="10" width="6.25390625" style="0" customWidth="1"/>
    <col min="11" max="11" width="6.00390625" style="0" customWidth="1"/>
    <col min="12" max="12" width="6.125" style="0" customWidth="1"/>
    <col min="13" max="13" width="4.75390625" style="0" customWidth="1"/>
    <col min="14" max="14" width="6.375" style="0" customWidth="1"/>
    <col min="15" max="15" width="5.50390625" style="0" customWidth="1"/>
    <col min="16" max="17" width="5.75390625" style="0" customWidth="1"/>
    <col min="18" max="18" width="5.50390625" style="0" customWidth="1"/>
    <col min="19" max="19" width="7.25390625" style="0" customWidth="1"/>
    <col min="20" max="20" width="6.375" style="0" customWidth="1"/>
    <col min="21" max="21" width="7.00390625" style="0" customWidth="1"/>
    <col min="22" max="23" width="5.625" style="0" customWidth="1"/>
  </cols>
  <sheetData>
    <row r="1" spans="1:8" ht="15.75">
      <c r="A1" s="211" t="s">
        <v>70</v>
      </c>
      <c r="B1" s="211"/>
      <c r="C1" s="211"/>
      <c r="D1" s="211"/>
      <c r="E1" s="211"/>
      <c r="F1" s="211"/>
      <c r="G1" s="211"/>
      <c r="H1" s="211"/>
    </row>
    <row r="2" spans="1:9" ht="15.75">
      <c r="A2" s="5" t="s">
        <v>71</v>
      </c>
      <c r="B2" s="5"/>
      <c r="C2" s="5"/>
      <c r="D2" s="5"/>
      <c r="E2" s="5"/>
      <c r="F2" s="5"/>
      <c r="G2" s="5"/>
      <c r="H2" s="5"/>
      <c r="I2" s="5"/>
    </row>
    <row r="3" spans="1:23" ht="15.75">
      <c r="A3" s="212" t="s">
        <v>285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5"/>
    </row>
    <row r="4" spans="1:23" ht="15.75">
      <c r="A4" s="212" t="s">
        <v>233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5"/>
    </row>
    <row r="5" spans="1:23" ht="24" customHeight="1">
      <c r="A5" s="207" t="s">
        <v>3</v>
      </c>
      <c r="B5" s="207" t="s">
        <v>23</v>
      </c>
      <c r="C5" s="207" t="s">
        <v>28</v>
      </c>
      <c r="D5" s="198" t="s">
        <v>42</v>
      </c>
      <c r="E5" s="199" t="s">
        <v>6</v>
      </c>
      <c r="F5" s="210"/>
      <c r="G5" s="210"/>
      <c r="H5" s="210"/>
      <c r="I5" s="210"/>
      <c r="J5" s="200"/>
      <c r="K5" s="199" t="s">
        <v>18</v>
      </c>
      <c r="L5" s="210"/>
      <c r="M5" s="210"/>
      <c r="N5" s="210"/>
      <c r="O5" s="210"/>
      <c r="P5" s="200"/>
      <c r="Q5" s="213" t="s">
        <v>39</v>
      </c>
      <c r="R5" s="214"/>
      <c r="S5" s="214"/>
      <c r="T5" s="214"/>
      <c r="U5" s="214"/>
      <c r="V5" s="215"/>
      <c r="W5" s="28"/>
    </row>
    <row r="6" spans="1:23" ht="24" customHeight="1">
      <c r="A6" s="208"/>
      <c r="B6" s="208"/>
      <c r="C6" s="208"/>
      <c r="D6" s="198"/>
      <c r="E6" s="199" t="s">
        <v>4</v>
      </c>
      <c r="F6" s="200"/>
      <c r="G6" s="199" t="s">
        <v>25</v>
      </c>
      <c r="H6" s="200"/>
      <c r="I6" s="199" t="s">
        <v>5</v>
      </c>
      <c r="J6" s="200"/>
      <c r="K6" s="199" t="s">
        <v>4</v>
      </c>
      <c r="L6" s="200"/>
      <c r="M6" s="199" t="s">
        <v>25</v>
      </c>
      <c r="N6" s="200"/>
      <c r="O6" s="199" t="s">
        <v>5</v>
      </c>
      <c r="P6" s="200"/>
      <c r="Q6" s="199" t="s">
        <v>4</v>
      </c>
      <c r="R6" s="200"/>
      <c r="S6" s="199" t="s">
        <v>25</v>
      </c>
      <c r="T6" s="200"/>
      <c r="U6" s="199" t="s">
        <v>5</v>
      </c>
      <c r="V6" s="200"/>
      <c r="W6" s="29"/>
    </row>
    <row r="7" spans="1:23" ht="31.5" customHeight="1">
      <c r="A7" s="209"/>
      <c r="B7" s="209"/>
      <c r="C7" s="209"/>
      <c r="D7" s="198"/>
      <c r="E7" s="9" t="s">
        <v>15</v>
      </c>
      <c r="F7" s="9" t="s">
        <v>22</v>
      </c>
      <c r="G7" s="9" t="s">
        <v>15</v>
      </c>
      <c r="H7" s="9" t="s">
        <v>22</v>
      </c>
      <c r="I7" s="9" t="s">
        <v>15</v>
      </c>
      <c r="J7" s="9" t="s">
        <v>22</v>
      </c>
      <c r="K7" s="9" t="s">
        <v>15</v>
      </c>
      <c r="L7" s="9" t="s">
        <v>22</v>
      </c>
      <c r="M7" s="9" t="s">
        <v>15</v>
      </c>
      <c r="N7" s="9" t="s">
        <v>22</v>
      </c>
      <c r="O7" s="9" t="s">
        <v>15</v>
      </c>
      <c r="P7" s="9" t="s">
        <v>22</v>
      </c>
      <c r="Q7" s="9" t="s">
        <v>15</v>
      </c>
      <c r="R7" s="9" t="s">
        <v>22</v>
      </c>
      <c r="S7" s="9" t="s">
        <v>15</v>
      </c>
      <c r="T7" s="9" t="s">
        <v>22</v>
      </c>
      <c r="U7" s="9" t="s">
        <v>15</v>
      </c>
      <c r="V7" s="9" t="s">
        <v>22</v>
      </c>
      <c r="W7" s="28"/>
    </row>
    <row r="8" spans="1:23" ht="24" customHeight="1">
      <c r="A8" s="16">
        <v>1</v>
      </c>
      <c r="B8" s="17" t="s">
        <v>29</v>
      </c>
      <c r="C8" s="85">
        <v>23</v>
      </c>
      <c r="D8" s="85">
        <v>23</v>
      </c>
      <c r="E8" s="86">
        <v>20</v>
      </c>
      <c r="F8" s="83">
        <f aca="true" t="shared" si="0" ref="F8:F17">E8/D8%</f>
        <v>86.95652173913044</v>
      </c>
      <c r="G8" s="86">
        <v>2</v>
      </c>
      <c r="H8" s="83">
        <f>G8/E8%</f>
        <v>10</v>
      </c>
      <c r="I8" s="86">
        <v>1</v>
      </c>
      <c r="J8" s="83">
        <v>4.34</v>
      </c>
      <c r="K8" s="90">
        <v>16</v>
      </c>
      <c r="L8" s="83">
        <f aca="true" t="shared" si="1" ref="L8:L17">K8/D8%</f>
        <v>69.56521739130434</v>
      </c>
      <c r="M8" s="90">
        <v>6</v>
      </c>
      <c r="N8" s="83">
        <f aca="true" t="shared" si="2" ref="N8:N17">M8/D8%</f>
        <v>26.08695652173913</v>
      </c>
      <c r="O8" s="90">
        <v>1</v>
      </c>
      <c r="P8" s="83">
        <v>4.34</v>
      </c>
      <c r="Q8" s="86">
        <v>17</v>
      </c>
      <c r="R8" s="83">
        <f aca="true" t="shared" si="3" ref="R8:R17">Q8/D8%</f>
        <v>73.91304347826086</v>
      </c>
      <c r="S8" s="86">
        <v>6</v>
      </c>
      <c r="T8" s="83">
        <f aca="true" t="shared" si="4" ref="T8:T17">S8/D8%</f>
        <v>26.08695652173913</v>
      </c>
      <c r="U8" s="86">
        <v>0</v>
      </c>
      <c r="V8" s="83">
        <v>0</v>
      </c>
      <c r="W8" s="30"/>
    </row>
    <row r="9" spans="1:23" ht="24" customHeight="1">
      <c r="A9" s="16">
        <v>2</v>
      </c>
      <c r="B9" s="17" t="s">
        <v>30</v>
      </c>
      <c r="C9" s="89">
        <v>22</v>
      </c>
      <c r="D9" s="89">
        <v>22</v>
      </c>
      <c r="E9" s="90">
        <v>17</v>
      </c>
      <c r="F9" s="83">
        <f t="shared" si="0"/>
        <v>77.27272727272727</v>
      </c>
      <c r="G9" s="90">
        <v>4</v>
      </c>
      <c r="H9" s="83">
        <f aca="true" t="shared" si="5" ref="H9:H17">G9/D9%</f>
        <v>18.181818181818183</v>
      </c>
      <c r="I9" s="90">
        <v>1</v>
      </c>
      <c r="J9" s="83">
        <f>I9/D9%</f>
        <v>4.545454545454546</v>
      </c>
      <c r="K9" s="90">
        <v>18</v>
      </c>
      <c r="L9" s="83">
        <f t="shared" si="1"/>
        <v>81.81818181818181</v>
      </c>
      <c r="M9" s="90">
        <v>3</v>
      </c>
      <c r="N9" s="83">
        <f t="shared" si="2"/>
        <v>13.636363636363637</v>
      </c>
      <c r="O9" s="90">
        <v>1</v>
      </c>
      <c r="P9" s="83">
        <v>4.54</v>
      </c>
      <c r="Q9" s="90">
        <v>17</v>
      </c>
      <c r="R9" s="83">
        <f t="shared" si="3"/>
        <v>77.27272727272727</v>
      </c>
      <c r="S9" s="90">
        <v>4</v>
      </c>
      <c r="T9" s="83">
        <f t="shared" si="4"/>
        <v>18.181818181818183</v>
      </c>
      <c r="U9" s="90">
        <v>1</v>
      </c>
      <c r="V9" s="83">
        <v>4.54</v>
      </c>
      <c r="W9" s="31"/>
    </row>
    <row r="10" spans="1:23" ht="24" customHeight="1">
      <c r="A10" s="205" t="s">
        <v>26</v>
      </c>
      <c r="B10" s="206"/>
      <c r="C10" s="19">
        <f>SUM(C8:C9)</f>
        <v>45</v>
      </c>
      <c r="D10" s="19">
        <f>SUM(D8:D9)</f>
        <v>45</v>
      </c>
      <c r="E10" s="18">
        <f>SUM(E8:E9)</f>
        <v>37</v>
      </c>
      <c r="F10" s="83">
        <f t="shared" si="0"/>
        <v>82.22222222222221</v>
      </c>
      <c r="G10" s="18">
        <f>SUM(G8:G9)</f>
        <v>6</v>
      </c>
      <c r="H10" s="83">
        <f t="shared" si="5"/>
        <v>13.333333333333332</v>
      </c>
      <c r="I10" s="18">
        <f>SUM(I8:I9)</f>
        <v>2</v>
      </c>
      <c r="J10" s="83">
        <f>I10/D10%</f>
        <v>4.444444444444445</v>
      </c>
      <c r="K10" s="18">
        <f>SUM(K8:K9)</f>
        <v>34</v>
      </c>
      <c r="L10" s="83">
        <f t="shared" si="1"/>
        <v>75.55555555555556</v>
      </c>
      <c r="M10" s="18">
        <f>SUM(M8:M9)</f>
        <v>9</v>
      </c>
      <c r="N10" s="83">
        <f t="shared" si="2"/>
        <v>20</v>
      </c>
      <c r="O10" s="18">
        <f>SUM(O8:O9)</f>
        <v>2</v>
      </c>
      <c r="P10" s="83">
        <f>O10/D10%</f>
        <v>4.444444444444445</v>
      </c>
      <c r="Q10" s="18">
        <f>SUM(Q8:Q9)</f>
        <v>34</v>
      </c>
      <c r="R10" s="83">
        <f t="shared" si="3"/>
        <v>75.55555555555556</v>
      </c>
      <c r="S10" s="18">
        <f>SUM(S8:S9)</f>
        <v>10</v>
      </c>
      <c r="T10" s="83">
        <f t="shared" si="4"/>
        <v>22.22222222222222</v>
      </c>
      <c r="U10" s="18">
        <f>SUM(U8:U9)</f>
        <v>1</v>
      </c>
      <c r="V10" s="83">
        <f>U10/D10%</f>
        <v>2.2222222222222223</v>
      </c>
      <c r="W10" s="32"/>
    </row>
    <row r="11" spans="1:29" ht="21.75" customHeight="1">
      <c r="A11" s="16">
        <v>1</v>
      </c>
      <c r="B11" s="17" t="s">
        <v>31</v>
      </c>
      <c r="C11" s="24">
        <v>26</v>
      </c>
      <c r="D11" s="14">
        <v>25</v>
      </c>
      <c r="E11" s="2">
        <v>19</v>
      </c>
      <c r="F11" s="83">
        <f t="shared" si="0"/>
        <v>76</v>
      </c>
      <c r="G11" s="2">
        <v>6</v>
      </c>
      <c r="H11" s="83">
        <f t="shared" si="5"/>
        <v>24</v>
      </c>
      <c r="I11" s="2">
        <v>0</v>
      </c>
      <c r="J11" s="83">
        <v>0</v>
      </c>
      <c r="K11" s="82">
        <v>18</v>
      </c>
      <c r="L11" s="83">
        <f t="shared" si="1"/>
        <v>72</v>
      </c>
      <c r="M11" s="82">
        <v>7</v>
      </c>
      <c r="N11" s="83">
        <f t="shared" si="2"/>
        <v>28</v>
      </c>
      <c r="O11" s="82">
        <v>0</v>
      </c>
      <c r="P11" s="83">
        <v>0</v>
      </c>
      <c r="Q11" s="27">
        <v>21</v>
      </c>
      <c r="R11" s="83">
        <f t="shared" si="3"/>
        <v>84</v>
      </c>
      <c r="S11" s="27">
        <v>4</v>
      </c>
      <c r="T11" s="83">
        <f t="shared" si="4"/>
        <v>16</v>
      </c>
      <c r="U11" s="27">
        <v>0</v>
      </c>
      <c r="V11" s="83">
        <v>0</v>
      </c>
      <c r="W11" s="31"/>
      <c r="X11" s="8"/>
      <c r="Y11" s="8"/>
      <c r="Z11" s="8"/>
      <c r="AA11" s="8"/>
      <c r="AB11" s="8"/>
      <c r="AC11" s="8"/>
    </row>
    <row r="12" spans="1:29" ht="21.75" customHeight="1">
      <c r="A12" s="16">
        <v>2</v>
      </c>
      <c r="B12" s="17" t="s">
        <v>32</v>
      </c>
      <c r="C12" s="24">
        <v>28</v>
      </c>
      <c r="D12" s="14">
        <v>27</v>
      </c>
      <c r="E12" s="2">
        <v>21</v>
      </c>
      <c r="F12" s="83">
        <f t="shared" si="0"/>
        <v>77.77777777777777</v>
      </c>
      <c r="G12" s="2">
        <v>6</v>
      </c>
      <c r="H12" s="83">
        <f t="shared" si="5"/>
        <v>22.22222222222222</v>
      </c>
      <c r="I12" s="2">
        <v>0</v>
      </c>
      <c r="J12" s="83">
        <v>0</v>
      </c>
      <c r="K12" s="82">
        <v>19</v>
      </c>
      <c r="L12" s="83">
        <f t="shared" si="1"/>
        <v>70.37037037037037</v>
      </c>
      <c r="M12" s="82">
        <v>8</v>
      </c>
      <c r="N12" s="83">
        <f t="shared" si="2"/>
        <v>29.629629629629626</v>
      </c>
      <c r="O12" s="82">
        <v>0</v>
      </c>
      <c r="P12" s="83">
        <v>0</v>
      </c>
      <c r="Q12" s="27">
        <v>19</v>
      </c>
      <c r="R12" s="83">
        <f t="shared" si="3"/>
        <v>70.37037037037037</v>
      </c>
      <c r="S12" s="27">
        <v>8</v>
      </c>
      <c r="T12" s="83">
        <f t="shared" si="4"/>
        <v>29.629629629629626</v>
      </c>
      <c r="U12" s="27">
        <v>0</v>
      </c>
      <c r="V12" s="83">
        <v>0</v>
      </c>
      <c r="W12" s="30"/>
      <c r="X12" s="5"/>
      <c r="Y12" s="5"/>
      <c r="Z12" s="5"/>
      <c r="AA12" s="5"/>
      <c r="AB12" s="5"/>
      <c r="AC12" s="5"/>
    </row>
    <row r="13" spans="1:29" ht="21.75" customHeight="1">
      <c r="A13" s="205" t="s">
        <v>26</v>
      </c>
      <c r="B13" s="206"/>
      <c r="C13" s="19">
        <f>SUM(C11:C12)</f>
        <v>54</v>
      </c>
      <c r="D13" s="18">
        <f>SUM(D11:D12)</f>
        <v>52</v>
      </c>
      <c r="E13" s="18">
        <f>SUM(E11:E12)</f>
        <v>40</v>
      </c>
      <c r="F13" s="83">
        <f t="shared" si="0"/>
        <v>76.92307692307692</v>
      </c>
      <c r="G13" s="18">
        <f>SUM(G11:G12)</f>
        <v>12</v>
      </c>
      <c r="H13" s="83">
        <f t="shared" si="5"/>
        <v>23.076923076923077</v>
      </c>
      <c r="I13" s="18">
        <f>SUM(I11:I12)</f>
        <v>0</v>
      </c>
      <c r="J13" s="83">
        <v>0</v>
      </c>
      <c r="K13" s="18">
        <f>SUM(K11:K12)</f>
        <v>37</v>
      </c>
      <c r="L13" s="83">
        <f t="shared" si="1"/>
        <v>71.15384615384615</v>
      </c>
      <c r="M13" s="18">
        <f>SUM(M11:M12)</f>
        <v>15</v>
      </c>
      <c r="N13" s="83">
        <f t="shared" si="2"/>
        <v>28.846153846153847</v>
      </c>
      <c r="O13" s="18">
        <f>SUM(O11:O12)</f>
        <v>0</v>
      </c>
      <c r="P13" s="83">
        <v>0</v>
      </c>
      <c r="Q13" s="18">
        <f>SUM(Q11:Q12)</f>
        <v>40</v>
      </c>
      <c r="R13" s="83">
        <f t="shared" si="3"/>
        <v>76.92307692307692</v>
      </c>
      <c r="S13" s="18">
        <f>SUM(S11:S12)</f>
        <v>12</v>
      </c>
      <c r="T13" s="83">
        <f t="shared" si="4"/>
        <v>23.076923076923077</v>
      </c>
      <c r="U13" s="18">
        <f>SUM(U11:U12)</f>
        <v>0</v>
      </c>
      <c r="V13" s="83">
        <v>0</v>
      </c>
      <c r="W13" s="32"/>
      <c r="X13" s="7"/>
      <c r="Y13" s="7"/>
      <c r="Z13" s="7"/>
      <c r="AA13" s="7"/>
      <c r="AB13" s="7"/>
      <c r="AC13" s="7"/>
    </row>
    <row r="14" spans="1:29" ht="21.75" customHeight="1">
      <c r="A14" s="216" t="s">
        <v>78</v>
      </c>
      <c r="B14" s="217"/>
      <c r="C14" s="97">
        <f>C13+C10</f>
        <v>99</v>
      </c>
      <c r="D14" s="97">
        <f>D13+D10</f>
        <v>97</v>
      </c>
      <c r="E14" s="97">
        <f>E13+E10</f>
        <v>77</v>
      </c>
      <c r="F14" s="98">
        <f t="shared" si="0"/>
        <v>79.38144329896907</v>
      </c>
      <c r="G14" s="97">
        <f>G13+G10</f>
        <v>18</v>
      </c>
      <c r="H14" s="98">
        <f t="shared" si="5"/>
        <v>18.556701030927837</v>
      </c>
      <c r="I14" s="97">
        <f>I13+I10</f>
        <v>2</v>
      </c>
      <c r="J14" s="98">
        <f>I14/D14%</f>
        <v>2.061855670103093</v>
      </c>
      <c r="K14" s="97">
        <f>K13+K10</f>
        <v>71</v>
      </c>
      <c r="L14" s="98">
        <f t="shared" si="1"/>
        <v>73.19587628865979</v>
      </c>
      <c r="M14" s="97">
        <f>M13+M10</f>
        <v>24</v>
      </c>
      <c r="N14" s="98">
        <f t="shared" si="2"/>
        <v>24.742268041237114</v>
      </c>
      <c r="O14" s="97">
        <f>O13+O10</f>
        <v>2</v>
      </c>
      <c r="P14" s="98">
        <f>O14/D14%</f>
        <v>2.061855670103093</v>
      </c>
      <c r="Q14" s="97">
        <f>Q13+Q10</f>
        <v>74</v>
      </c>
      <c r="R14" s="98">
        <f t="shared" si="3"/>
        <v>76.28865979381443</v>
      </c>
      <c r="S14" s="97">
        <f>S13+S10</f>
        <v>22</v>
      </c>
      <c r="T14" s="98">
        <f t="shared" si="4"/>
        <v>22.68041237113402</v>
      </c>
      <c r="U14" s="97">
        <f>U13+U10</f>
        <v>1</v>
      </c>
      <c r="V14" s="98">
        <f>U14/D14%</f>
        <v>1.0309278350515465</v>
      </c>
      <c r="W14" s="32"/>
      <c r="X14" s="7"/>
      <c r="Y14" s="7"/>
      <c r="Z14" s="7"/>
      <c r="AA14" s="7"/>
      <c r="AB14" s="7"/>
      <c r="AC14" s="7"/>
    </row>
    <row r="15" spans="1:23" ht="21.75" customHeight="1">
      <c r="A15" s="16">
        <v>1</v>
      </c>
      <c r="B15" s="17" t="s">
        <v>33</v>
      </c>
      <c r="C15" s="90">
        <v>29</v>
      </c>
      <c r="D15" s="90">
        <v>29</v>
      </c>
      <c r="E15" s="88">
        <v>20</v>
      </c>
      <c r="F15" s="83">
        <f t="shared" si="0"/>
        <v>68.96551724137932</v>
      </c>
      <c r="G15" s="90">
        <v>9</v>
      </c>
      <c r="H15" s="83">
        <f t="shared" si="5"/>
        <v>31.03448275862069</v>
      </c>
      <c r="I15" s="90">
        <v>0</v>
      </c>
      <c r="J15" s="83">
        <v>0</v>
      </c>
      <c r="K15" s="88">
        <v>20</v>
      </c>
      <c r="L15" s="83">
        <f t="shared" si="1"/>
        <v>68.96551724137932</v>
      </c>
      <c r="M15" s="90">
        <v>9</v>
      </c>
      <c r="N15" s="83">
        <f t="shared" si="2"/>
        <v>31.03448275862069</v>
      </c>
      <c r="O15" s="90">
        <v>0</v>
      </c>
      <c r="P15" s="98">
        <f aca="true" t="shared" si="6" ref="P15:P24">O15/D15%</f>
        <v>0</v>
      </c>
      <c r="Q15" s="88">
        <v>21</v>
      </c>
      <c r="R15" s="83">
        <f t="shared" si="3"/>
        <v>72.41379310344828</v>
      </c>
      <c r="S15" s="90">
        <v>8</v>
      </c>
      <c r="T15" s="83">
        <f t="shared" si="4"/>
        <v>27.586206896551726</v>
      </c>
      <c r="U15" s="90">
        <v>0</v>
      </c>
      <c r="V15" s="98">
        <f aca="true" t="shared" si="7" ref="V15:V24">U15/D15%</f>
        <v>0</v>
      </c>
      <c r="W15" s="30"/>
    </row>
    <row r="16" spans="1:23" ht="21.75" customHeight="1">
      <c r="A16" s="16">
        <v>2</v>
      </c>
      <c r="B16" s="17" t="s">
        <v>34</v>
      </c>
      <c r="C16" s="88">
        <v>29</v>
      </c>
      <c r="D16" s="88">
        <v>29</v>
      </c>
      <c r="E16" s="90">
        <v>22</v>
      </c>
      <c r="F16" s="83">
        <f t="shared" si="0"/>
        <v>75.86206896551725</v>
      </c>
      <c r="G16" s="90">
        <v>7</v>
      </c>
      <c r="H16" s="83">
        <f t="shared" si="5"/>
        <v>24.13793103448276</v>
      </c>
      <c r="I16" s="90">
        <v>0</v>
      </c>
      <c r="J16" s="83">
        <v>0</v>
      </c>
      <c r="K16" s="90">
        <v>15</v>
      </c>
      <c r="L16" s="83">
        <f t="shared" si="1"/>
        <v>51.724137931034484</v>
      </c>
      <c r="M16" s="90">
        <v>14</v>
      </c>
      <c r="N16" s="83">
        <f t="shared" si="2"/>
        <v>48.27586206896552</v>
      </c>
      <c r="O16" s="90">
        <v>0</v>
      </c>
      <c r="P16" s="98">
        <f t="shared" si="6"/>
        <v>0</v>
      </c>
      <c r="Q16" s="90">
        <v>22</v>
      </c>
      <c r="R16" s="83">
        <f t="shared" si="3"/>
        <v>75.86206896551725</v>
      </c>
      <c r="S16" s="90">
        <v>7</v>
      </c>
      <c r="T16" s="83">
        <f t="shared" si="4"/>
        <v>24.13793103448276</v>
      </c>
      <c r="U16" s="90">
        <v>0</v>
      </c>
      <c r="V16" s="98">
        <f t="shared" si="7"/>
        <v>0</v>
      </c>
      <c r="W16" s="30"/>
    </row>
    <row r="17" spans="1:23" ht="21.75" customHeight="1">
      <c r="A17" s="205" t="s">
        <v>26</v>
      </c>
      <c r="B17" s="206"/>
      <c r="C17" s="19">
        <f>SUM(C15:C16)</f>
        <v>58</v>
      </c>
      <c r="D17" s="18">
        <f>SUM(D15:D16)</f>
        <v>58</v>
      </c>
      <c r="E17" s="18">
        <f>SUM(E15:E16)</f>
        <v>42</v>
      </c>
      <c r="F17" s="83">
        <f t="shared" si="0"/>
        <v>72.41379310344828</v>
      </c>
      <c r="G17" s="18">
        <f>SUM(G15:G16)</f>
        <v>16</v>
      </c>
      <c r="H17" s="83">
        <f t="shared" si="5"/>
        <v>27.586206896551726</v>
      </c>
      <c r="I17" s="18">
        <f>SUM(I15:I16)</f>
        <v>0</v>
      </c>
      <c r="J17" s="83">
        <v>0</v>
      </c>
      <c r="K17" s="18">
        <f>SUM(K15:K16)</f>
        <v>35</v>
      </c>
      <c r="L17" s="83">
        <f t="shared" si="1"/>
        <v>60.344827586206904</v>
      </c>
      <c r="M17" s="18">
        <f>SUM(M15:M16)</f>
        <v>23</v>
      </c>
      <c r="N17" s="83">
        <f t="shared" si="2"/>
        <v>39.6551724137931</v>
      </c>
      <c r="O17" s="18">
        <f>SUM(O15:O16)</f>
        <v>0</v>
      </c>
      <c r="P17" s="98">
        <f t="shared" si="6"/>
        <v>0</v>
      </c>
      <c r="Q17" s="18">
        <f>SUM(Q15:Q16)</f>
        <v>43</v>
      </c>
      <c r="R17" s="83">
        <f t="shared" si="3"/>
        <v>74.13793103448276</v>
      </c>
      <c r="S17" s="18">
        <f>SUM(S15:S16)</f>
        <v>15</v>
      </c>
      <c r="T17" s="83">
        <f t="shared" si="4"/>
        <v>25.862068965517242</v>
      </c>
      <c r="U17" s="18">
        <f>SUM(U15:U16)</f>
        <v>0</v>
      </c>
      <c r="V17" s="98">
        <f t="shared" si="7"/>
        <v>0</v>
      </c>
      <c r="W17" s="33"/>
    </row>
    <row r="18" spans="1:23" ht="21.75" customHeight="1">
      <c r="A18" s="16">
        <v>1</v>
      </c>
      <c r="B18" s="17" t="s">
        <v>35</v>
      </c>
      <c r="C18" s="23">
        <v>28</v>
      </c>
      <c r="D18" s="3">
        <v>27</v>
      </c>
      <c r="E18" s="2">
        <v>18</v>
      </c>
      <c r="F18" s="83">
        <f aca="true" t="shared" si="8" ref="F18:F24">E18/D18%</f>
        <v>66.66666666666666</v>
      </c>
      <c r="G18" s="2">
        <v>8</v>
      </c>
      <c r="H18" s="83">
        <f aca="true" t="shared" si="9" ref="H18:H24">G18/D18%</f>
        <v>29.629629629629626</v>
      </c>
      <c r="I18" s="2">
        <v>1</v>
      </c>
      <c r="J18" s="83">
        <v>0</v>
      </c>
      <c r="K18" s="82">
        <v>19</v>
      </c>
      <c r="L18" s="83">
        <f aca="true" t="shared" si="10" ref="L18:L24">K18/D18%</f>
        <v>70.37037037037037</v>
      </c>
      <c r="M18" s="82">
        <v>7</v>
      </c>
      <c r="N18" s="83">
        <f aca="true" t="shared" si="11" ref="N18:N24">M18/D18%</f>
        <v>25.925925925925924</v>
      </c>
      <c r="O18" s="82">
        <v>1</v>
      </c>
      <c r="P18" s="98">
        <f t="shared" si="6"/>
        <v>3.7037037037037033</v>
      </c>
      <c r="Q18" s="27">
        <v>18</v>
      </c>
      <c r="R18" s="83">
        <f aca="true" t="shared" si="12" ref="R18:R24">Q18/D18%</f>
        <v>66.66666666666666</v>
      </c>
      <c r="S18" s="27">
        <v>8</v>
      </c>
      <c r="T18" s="83">
        <f aca="true" t="shared" si="13" ref="T18:T24">S18/D18%</f>
        <v>29.629629629629626</v>
      </c>
      <c r="U18" s="27">
        <v>1</v>
      </c>
      <c r="V18" s="98">
        <f t="shared" si="7"/>
        <v>3.7037037037037033</v>
      </c>
      <c r="W18" s="30"/>
    </row>
    <row r="19" spans="1:23" ht="21.75" customHeight="1">
      <c r="A19" s="16">
        <v>2</v>
      </c>
      <c r="B19" s="17" t="s">
        <v>36</v>
      </c>
      <c r="C19" s="88">
        <v>26</v>
      </c>
      <c r="D19" s="88">
        <v>26</v>
      </c>
      <c r="E19" s="90">
        <v>21</v>
      </c>
      <c r="F19" s="83">
        <f t="shared" si="8"/>
        <v>80.76923076923076</v>
      </c>
      <c r="G19" s="90">
        <v>5</v>
      </c>
      <c r="H19" s="83">
        <f t="shared" si="9"/>
        <v>19.23076923076923</v>
      </c>
      <c r="I19" s="90">
        <v>0</v>
      </c>
      <c r="J19" s="83">
        <v>0</v>
      </c>
      <c r="K19" s="90">
        <v>19</v>
      </c>
      <c r="L19" s="83">
        <f t="shared" si="10"/>
        <v>73.07692307692308</v>
      </c>
      <c r="M19" s="90">
        <v>7</v>
      </c>
      <c r="N19" s="83">
        <f t="shared" si="11"/>
        <v>26.923076923076923</v>
      </c>
      <c r="O19" s="90">
        <v>0</v>
      </c>
      <c r="P19" s="98">
        <f t="shared" si="6"/>
        <v>0</v>
      </c>
      <c r="Q19" s="90">
        <v>20</v>
      </c>
      <c r="R19" s="83">
        <f t="shared" si="12"/>
        <v>76.92307692307692</v>
      </c>
      <c r="S19" s="90">
        <v>6</v>
      </c>
      <c r="T19" s="83">
        <f t="shared" si="13"/>
        <v>23.076923076923077</v>
      </c>
      <c r="U19" s="90">
        <v>0</v>
      </c>
      <c r="V19" s="98">
        <f t="shared" si="7"/>
        <v>0</v>
      </c>
      <c r="W19" s="30"/>
    </row>
    <row r="20" spans="1:23" ht="21.75" customHeight="1">
      <c r="A20" s="16">
        <v>3</v>
      </c>
      <c r="B20" s="17" t="s">
        <v>73</v>
      </c>
      <c r="C20" s="23">
        <v>23</v>
      </c>
      <c r="D20" s="3">
        <v>23</v>
      </c>
      <c r="E20" s="2">
        <v>12</v>
      </c>
      <c r="F20" s="83">
        <f t="shared" si="8"/>
        <v>52.17391304347826</v>
      </c>
      <c r="G20" s="2">
        <v>11</v>
      </c>
      <c r="H20" s="83">
        <f t="shared" si="9"/>
        <v>47.826086956521735</v>
      </c>
      <c r="I20" s="2">
        <v>0</v>
      </c>
      <c r="J20" s="83">
        <f aca="true" t="shared" si="14" ref="J20:J26">I20/D20%</f>
        <v>0</v>
      </c>
      <c r="K20" s="82">
        <v>12</v>
      </c>
      <c r="L20" s="83">
        <f t="shared" si="10"/>
        <v>52.17391304347826</v>
      </c>
      <c r="M20" s="82">
        <v>11</v>
      </c>
      <c r="N20" s="83">
        <f t="shared" si="11"/>
        <v>47.826086956521735</v>
      </c>
      <c r="O20" s="82">
        <v>0</v>
      </c>
      <c r="P20" s="98">
        <f t="shared" si="6"/>
        <v>0</v>
      </c>
      <c r="Q20" s="27">
        <v>11</v>
      </c>
      <c r="R20" s="83">
        <f t="shared" si="12"/>
        <v>47.826086956521735</v>
      </c>
      <c r="S20" s="27">
        <v>12</v>
      </c>
      <c r="T20" s="83">
        <f t="shared" si="13"/>
        <v>52.17391304347826</v>
      </c>
      <c r="U20" s="27">
        <v>0</v>
      </c>
      <c r="V20" s="98">
        <f t="shared" si="7"/>
        <v>0</v>
      </c>
      <c r="W20" s="30"/>
    </row>
    <row r="21" spans="1:23" ht="21.75" customHeight="1">
      <c r="A21" s="205" t="s">
        <v>26</v>
      </c>
      <c r="B21" s="206"/>
      <c r="C21" s="19">
        <f>SUM(C18:C20)</f>
        <v>77</v>
      </c>
      <c r="D21" s="19">
        <f>SUM(D18:D20)</f>
        <v>76</v>
      </c>
      <c r="E21" s="19">
        <f>SUM(E18:E20)</f>
        <v>51</v>
      </c>
      <c r="F21" s="83">
        <f t="shared" si="8"/>
        <v>67.10526315789474</v>
      </c>
      <c r="G21" s="19">
        <f>SUM(G18:G20)</f>
        <v>24</v>
      </c>
      <c r="H21" s="83">
        <f t="shared" si="9"/>
        <v>31.57894736842105</v>
      </c>
      <c r="I21" s="19">
        <f>SUM(I18:I20)</f>
        <v>1</v>
      </c>
      <c r="J21" s="83">
        <f t="shared" si="14"/>
        <v>1.3157894736842106</v>
      </c>
      <c r="K21" s="19">
        <f>SUM(K18:K20)</f>
        <v>50</v>
      </c>
      <c r="L21" s="83">
        <f t="shared" si="10"/>
        <v>65.78947368421052</v>
      </c>
      <c r="M21" s="19">
        <f>SUM(M18:M20)</f>
        <v>25</v>
      </c>
      <c r="N21" s="83">
        <f t="shared" si="11"/>
        <v>32.89473684210526</v>
      </c>
      <c r="O21" s="19">
        <f>SUM(O18:O20)</f>
        <v>1</v>
      </c>
      <c r="P21" s="98">
        <f t="shared" si="6"/>
        <v>1.3157894736842106</v>
      </c>
      <c r="Q21" s="19">
        <f>SUM(Q18:Q20)</f>
        <v>49</v>
      </c>
      <c r="R21" s="83">
        <f t="shared" si="12"/>
        <v>64.47368421052632</v>
      </c>
      <c r="S21" s="19">
        <f>SUM(S18:S20)</f>
        <v>26</v>
      </c>
      <c r="T21" s="83">
        <f t="shared" si="13"/>
        <v>34.21052631578947</v>
      </c>
      <c r="U21" s="19">
        <f>SUM(U18:U20)</f>
        <v>1</v>
      </c>
      <c r="V21" s="98">
        <f t="shared" si="7"/>
        <v>1.3157894736842106</v>
      </c>
      <c r="W21" s="33"/>
    </row>
    <row r="22" spans="1:23" ht="21.75" customHeight="1">
      <c r="A22" s="16">
        <v>1</v>
      </c>
      <c r="B22" s="17" t="s">
        <v>37</v>
      </c>
      <c r="C22" s="23">
        <v>25</v>
      </c>
      <c r="D22" s="3">
        <v>24</v>
      </c>
      <c r="E22" s="2">
        <v>18</v>
      </c>
      <c r="F22" s="83">
        <f t="shared" si="8"/>
        <v>75</v>
      </c>
      <c r="G22" s="2">
        <v>6</v>
      </c>
      <c r="H22" s="83">
        <f t="shared" si="9"/>
        <v>25</v>
      </c>
      <c r="I22" s="2">
        <v>0</v>
      </c>
      <c r="J22" s="83">
        <f t="shared" si="14"/>
        <v>0</v>
      </c>
      <c r="K22" s="82">
        <v>19</v>
      </c>
      <c r="L22" s="83">
        <f t="shared" si="10"/>
        <v>79.16666666666667</v>
      </c>
      <c r="M22" s="82">
        <v>5</v>
      </c>
      <c r="N22" s="83">
        <f t="shared" si="11"/>
        <v>20.833333333333336</v>
      </c>
      <c r="O22" s="82">
        <v>0</v>
      </c>
      <c r="P22" s="98">
        <f t="shared" si="6"/>
        <v>0</v>
      </c>
      <c r="Q22" s="27">
        <v>13</v>
      </c>
      <c r="R22" s="83">
        <f t="shared" si="12"/>
        <v>54.16666666666667</v>
      </c>
      <c r="S22" s="27">
        <v>14</v>
      </c>
      <c r="T22" s="83">
        <f t="shared" si="13"/>
        <v>58.333333333333336</v>
      </c>
      <c r="U22" s="27">
        <v>0</v>
      </c>
      <c r="V22" s="98">
        <f t="shared" si="7"/>
        <v>0</v>
      </c>
      <c r="W22" s="30"/>
    </row>
    <row r="23" spans="1:23" ht="21.75" customHeight="1">
      <c r="A23" s="16">
        <v>2</v>
      </c>
      <c r="B23" s="17" t="s">
        <v>38</v>
      </c>
      <c r="C23" s="23">
        <v>27</v>
      </c>
      <c r="D23" s="3">
        <v>27</v>
      </c>
      <c r="E23" s="2">
        <v>14</v>
      </c>
      <c r="F23" s="83">
        <f t="shared" si="8"/>
        <v>51.85185185185185</v>
      </c>
      <c r="G23" s="2">
        <v>13</v>
      </c>
      <c r="H23" s="83">
        <f t="shared" si="9"/>
        <v>48.148148148148145</v>
      </c>
      <c r="I23" s="2">
        <v>0</v>
      </c>
      <c r="J23" s="83">
        <f t="shared" si="14"/>
        <v>0</v>
      </c>
      <c r="K23" s="82">
        <v>15</v>
      </c>
      <c r="L23" s="83">
        <f t="shared" si="10"/>
        <v>55.55555555555555</v>
      </c>
      <c r="M23" s="82">
        <v>12</v>
      </c>
      <c r="N23" s="83">
        <f t="shared" si="11"/>
        <v>44.44444444444444</v>
      </c>
      <c r="O23" s="82">
        <v>0</v>
      </c>
      <c r="P23" s="98">
        <f t="shared" si="6"/>
        <v>0</v>
      </c>
      <c r="Q23" s="27">
        <v>1</v>
      </c>
      <c r="R23" s="83">
        <f t="shared" si="12"/>
        <v>3.7037037037037033</v>
      </c>
      <c r="S23" s="27">
        <v>7</v>
      </c>
      <c r="T23" s="83">
        <f t="shared" si="13"/>
        <v>25.925925925925924</v>
      </c>
      <c r="U23" s="27">
        <v>0</v>
      </c>
      <c r="V23" s="98">
        <f t="shared" si="7"/>
        <v>0</v>
      </c>
      <c r="W23" s="30"/>
    </row>
    <row r="24" spans="1:23" ht="21.75" customHeight="1">
      <c r="A24" s="203" t="s">
        <v>26</v>
      </c>
      <c r="B24" s="204"/>
      <c r="C24" s="60">
        <f>SUM(C22:C23)</f>
        <v>52</v>
      </c>
      <c r="D24" s="60">
        <f>SUM(D22:D23)</f>
        <v>51</v>
      </c>
      <c r="E24" s="60">
        <f>SUM(E22:E23)</f>
        <v>32</v>
      </c>
      <c r="F24" s="83">
        <f t="shared" si="8"/>
        <v>62.745098039215684</v>
      </c>
      <c r="G24" s="60">
        <f>SUM(G22:G23)</f>
        <v>19</v>
      </c>
      <c r="H24" s="83">
        <f t="shared" si="9"/>
        <v>37.254901960784316</v>
      </c>
      <c r="I24" s="60">
        <f>SUM(I22:I23)</f>
        <v>0</v>
      </c>
      <c r="J24" s="83">
        <f t="shared" si="14"/>
        <v>0</v>
      </c>
      <c r="K24" s="60">
        <f>SUM(K22:K23)</f>
        <v>34</v>
      </c>
      <c r="L24" s="83">
        <f t="shared" si="10"/>
        <v>66.66666666666667</v>
      </c>
      <c r="M24" s="60">
        <f>SUM(M22:M23)</f>
        <v>17</v>
      </c>
      <c r="N24" s="83">
        <f t="shared" si="11"/>
        <v>33.333333333333336</v>
      </c>
      <c r="O24" s="60">
        <f>SUM(O22:O23)</f>
        <v>0</v>
      </c>
      <c r="P24" s="98">
        <f t="shared" si="6"/>
        <v>0</v>
      </c>
      <c r="Q24" s="60">
        <f>SUM(Q22:Q23)</f>
        <v>14</v>
      </c>
      <c r="R24" s="83">
        <f t="shared" si="12"/>
        <v>27.45098039215686</v>
      </c>
      <c r="S24" s="60">
        <f>SUM(S22:S23)</f>
        <v>21</v>
      </c>
      <c r="T24" s="83">
        <f t="shared" si="13"/>
        <v>41.17647058823529</v>
      </c>
      <c r="U24" s="60">
        <f>SUM(U22:U23)</f>
        <v>0</v>
      </c>
      <c r="V24" s="98">
        <f t="shared" si="7"/>
        <v>0</v>
      </c>
      <c r="W24" s="33"/>
    </row>
    <row r="25" spans="1:23" ht="21.75" customHeight="1">
      <c r="A25" s="205" t="s">
        <v>77</v>
      </c>
      <c r="B25" s="206"/>
      <c r="C25" s="100">
        <f>C24+C21+C17</f>
        <v>187</v>
      </c>
      <c r="D25" s="100">
        <f>D24+D21+D17</f>
        <v>185</v>
      </c>
      <c r="E25" s="100">
        <f>E24+E21+E17</f>
        <v>125</v>
      </c>
      <c r="F25" s="101">
        <f>E25/D25%</f>
        <v>67.56756756756756</v>
      </c>
      <c r="G25" s="100">
        <f>G24+G21+G17</f>
        <v>59</v>
      </c>
      <c r="H25" s="102">
        <f>G25/D25%</f>
        <v>31.89189189189189</v>
      </c>
      <c r="I25" s="100">
        <f>I24+I21+I17</f>
        <v>1</v>
      </c>
      <c r="J25" s="101">
        <f t="shared" si="14"/>
        <v>0.5405405405405405</v>
      </c>
      <c r="K25" s="100">
        <f>K24+K21+K17</f>
        <v>119</v>
      </c>
      <c r="L25" s="101">
        <f>K25/D25%</f>
        <v>64.32432432432432</v>
      </c>
      <c r="M25" s="100">
        <f>M24+M21+M17</f>
        <v>65</v>
      </c>
      <c r="N25" s="101">
        <f>M25/D25%</f>
        <v>35.13513513513514</v>
      </c>
      <c r="O25" s="100">
        <f>O24+O21+O17</f>
        <v>1</v>
      </c>
      <c r="P25" s="101">
        <f>O25/D25%</f>
        <v>0.5405405405405405</v>
      </c>
      <c r="Q25" s="100">
        <f>Q24+Q21+Q17</f>
        <v>106</v>
      </c>
      <c r="R25" s="101">
        <f>Q25/D25%</f>
        <v>57.29729729729729</v>
      </c>
      <c r="S25" s="100">
        <f>S24+S21+S17</f>
        <v>62</v>
      </c>
      <c r="T25" s="101">
        <f>S25/D25%</f>
        <v>33.51351351351351</v>
      </c>
      <c r="U25" s="100">
        <f>U24+U21+U17</f>
        <v>1</v>
      </c>
      <c r="V25" s="103">
        <f>U25/D25%</f>
        <v>0.5405405405405405</v>
      </c>
      <c r="W25" s="33"/>
    </row>
    <row r="26" spans="1:23" ht="21.75" customHeight="1">
      <c r="A26" s="197" t="s">
        <v>72</v>
      </c>
      <c r="B26" s="197"/>
      <c r="C26" s="18">
        <f>C24+C21+C17+C13+C10</f>
        <v>286</v>
      </c>
      <c r="D26" s="18">
        <f>D24+D21+D17+D13+D10</f>
        <v>282</v>
      </c>
      <c r="E26" s="18">
        <f>E24+E21+E17+E13+E10</f>
        <v>202</v>
      </c>
      <c r="F26" s="83">
        <f>E26/D26%</f>
        <v>71.63120567375887</v>
      </c>
      <c r="G26" s="18">
        <f>G24+G21+G17+G13+G10</f>
        <v>77</v>
      </c>
      <c r="H26" s="83">
        <f>G26/D26%</f>
        <v>27.304964539007095</v>
      </c>
      <c r="I26" s="18">
        <f>I24+I21+I17+I13+I10</f>
        <v>3</v>
      </c>
      <c r="J26" s="83">
        <f t="shared" si="14"/>
        <v>1.0638297872340425</v>
      </c>
      <c r="K26" s="18">
        <f>K24+K21+K17+K13+K10</f>
        <v>190</v>
      </c>
      <c r="L26" s="83">
        <f>K26/D26%</f>
        <v>67.3758865248227</v>
      </c>
      <c r="M26" s="18">
        <f>M24+M21+M17+M13+M10</f>
        <v>89</v>
      </c>
      <c r="N26" s="83">
        <f>M26/D26%</f>
        <v>31.560283687943265</v>
      </c>
      <c r="O26" s="18">
        <f>O24+O21+O17+O13+O10</f>
        <v>3</v>
      </c>
      <c r="P26" s="83">
        <f>O26/D26%</f>
        <v>1.0638297872340425</v>
      </c>
      <c r="Q26" s="18">
        <f>Q24+Q21+Q17+Q13+Q10</f>
        <v>180</v>
      </c>
      <c r="R26" s="83">
        <f>Q26/D26%</f>
        <v>63.829787234042556</v>
      </c>
      <c r="S26" s="18">
        <f>S24+S21+S17+S13+S10</f>
        <v>84</v>
      </c>
      <c r="T26" s="83">
        <f>S26/D26%</f>
        <v>29.787234042553195</v>
      </c>
      <c r="U26" s="18">
        <f>U24+U21+U17+U13+U10</f>
        <v>2</v>
      </c>
      <c r="V26" s="83">
        <f>U26/D26%</f>
        <v>0.7092198581560284</v>
      </c>
      <c r="W26" s="33"/>
    </row>
    <row r="29" spans="1:23" ht="15.75">
      <c r="A29" s="207" t="s">
        <v>3</v>
      </c>
      <c r="B29" s="207" t="s">
        <v>23</v>
      </c>
      <c r="C29" s="207" t="s">
        <v>28</v>
      </c>
      <c r="D29" s="198" t="s">
        <v>42</v>
      </c>
      <c r="E29" s="213" t="s">
        <v>41</v>
      </c>
      <c r="F29" s="214"/>
      <c r="G29" s="214"/>
      <c r="H29" s="214"/>
      <c r="I29" s="214"/>
      <c r="J29" s="215"/>
      <c r="K29" s="199" t="s">
        <v>58</v>
      </c>
      <c r="L29" s="210"/>
      <c r="M29" s="210"/>
      <c r="N29" s="210"/>
      <c r="O29" s="210"/>
      <c r="P29" s="200"/>
      <c r="Q29" s="199" t="s">
        <v>40</v>
      </c>
      <c r="R29" s="210"/>
      <c r="S29" s="210"/>
      <c r="T29" s="210"/>
      <c r="U29" s="210"/>
      <c r="V29" s="200"/>
      <c r="W29" s="29"/>
    </row>
    <row r="30" spans="1:23" ht="28.5" customHeight="1">
      <c r="A30" s="208"/>
      <c r="B30" s="208"/>
      <c r="C30" s="208"/>
      <c r="D30" s="198"/>
      <c r="E30" s="199" t="s">
        <v>4</v>
      </c>
      <c r="F30" s="200"/>
      <c r="G30" s="199" t="s">
        <v>25</v>
      </c>
      <c r="H30" s="200"/>
      <c r="I30" s="199" t="s">
        <v>5</v>
      </c>
      <c r="J30" s="200"/>
      <c r="K30" s="199" t="s">
        <v>4</v>
      </c>
      <c r="L30" s="200"/>
      <c r="M30" s="199" t="s">
        <v>25</v>
      </c>
      <c r="N30" s="200"/>
      <c r="O30" s="199" t="s">
        <v>5</v>
      </c>
      <c r="P30" s="200"/>
      <c r="Q30" s="199" t="s">
        <v>4</v>
      </c>
      <c r="R30" s="200"/>
      <c r="S30" s="199" t="s">
        <v>25</v>
      </c>
      <c r="T30" s="200"/>
      <c r="U30" s="199" t="s">
        <v>5</v>
      </c>
      <c r="V30" s="200"/>
      <c r="W30" s="29"/>
    </row>
    <row r="31" spans="1:23" ht="28.5" customHeight="1">
      <c r="A31" s="209"/>
      <c r="B31" s="209"/>
      <c r="C31" s="209"/>
      <c r="D31" s="198"/>
      <c r="E31" s="9" t="s">
        <v>15</v>
      </c>
      <c r="F31" s="9" t="s">
        <v>22</v>
      </c>
      <c r="G31" s="9" t="s">
        <v>15</v>
      </c>
      <c r="H31" s="9" t="s">
        <v>22</v>
      </c>
      <c r="I31" s="9" t="s">
        <v>15</v>
      </c>
      <c r="J31" s="9" t="s">
        <v>22</v>
      </c>
      <c r="K31" s="9" t="s">
        <v>15</v>
      </c>
      <c r="L31" s="9" t="s">
        <v>22</v>
      </c>
      <c r="M31" s="9" t="s">
        <v>15</v>
      </c>
      <c r="N31" s="9" t="s">
        <v>15</v>
      </c>
      <c r="O31" s="9" t="s">
        <v>22</v>
      </c>
      <c r="P31" s="9" t="s">
        <v>15</v>
      </c>
      <c r="Q31" s="9" t="s">
        <v>15</v>
      </c>
      <c r="R31" s="9" t="s">
        <v>22</v>
      </c>
      <c r="S31" s="9" t="s">
        <v>15</v>
      </c>
      <c r="T31" s="9" t="s">
        <v>22</v>
      </c>
      <c r="U31" s="9" t="s">
        <v>15</v>
      </c>
      <c r="V31" s="9" t="s">
        <v>22</v>
      </c>
      <c r="W31" s="28"/>
    </row>
    <row r="32" spans="1:23" ht="24.75" customHeight="1">
      <c r="A32" s="16">
        <v>1</v>
      </c>
      <c r="B32" s="17" t="s">
        <v>29</v>
      </c>
      <c r="C32" s="89">
        <v>23</v>
      </c>
      <c r="D32" s="89">
        <v>23</v>
      </c>
      <c r="E32" s="82">
        <v>17</v>
      </c>
      <c r="F32" s="83">
        <f aca="true" t="shared" si="15" ref="F32:F41">E32/D32%</f>
        <v>73.91304347826086</v>
      </c>
      <c r="G32" s="82">
        <v>6</v>
      </c>
      <c r="H32" s="83">
        <f aca="true" t="shared" si="16" ref="H32:H41">G32/D32%</f>
        <v>26.08695652173913</v>
      </c>
      <c r="I32" s="82">
        <v>0</v>
      </c>
      <c r="J32" s="83">
        <f aca="true" t="shared" si="17" ref="J32:J41">I32/D32%</f>
        <v>0</v>
      </c>
      <c r="K32" s="82"/>
      <c r="L32" s="83"/>
      <c r="M32" s="82"/>
      <c r="N32" s="83"/>
      <c r="O32" s="82"/>
      <c r="P32" s="83"/>
      <c r="Q32" s="82"/>
      <c r="R32" s="83"/>
      <c r="S32" s="82"/>
      <c r="T32" s="83"/>
      <c r="U32" s="82"/>
      <c r="V32" s="83"/>
      <c r="W32" s="34"/>
    </row>
    <row r="33" spans="1:23" ht="24.75" customHeight="1">
      <c r="A33" s="16">
        <v>2</v>
      </c>
      <c r="B33" s="17" t="s">
        <v>30</v>
      </c>
      <c r="C33" s="89">
        <v>22</v>
      </c>
      <c r="D33" s="89">
        <v>22</v>
      </c>
      <c r="E33" s="82">
        <v>18</v>
      </c>
      <c r="F33" s="83">
        <f t="shared" si="15"/>
        <v>81.81818181818181</v>
      </c>
      <c r="G33" s="82">
        <v>3</v>
      </c>
      <c r="H33" s="83">
        <f t="shared" si="16"/>
        <v>13.636363636363637</v>
      </c>
      <c r="I33" s="82">
        <v>1</v>
      </c>
      <c r="J33" s="83">
        <f t="shared" si="17"/>
        <v>4.545454545454546</v>
      </c>
      <c r="K33" s="82"/>
      <c r="L33" s="83"/>
      <c r="M33" s="82"/>
      <c r="N33" s="83"/>
      <c r="O33" s="82"/>
      <c r="P33" s="83"/>
      <c r="Q33" s="82"/>
      <c r="R33" s="83"/>
      <c r="S33" s="82"/>
      <c r="T33" s="83"/>
      <c r="U33" s="82"/>
      <c r="V33" s="83"/>
      <c r="W33" s="34"/>
    </row>
    <row r="34" spans="1:23" ht="24.75" customHeight="1">
      <c r="A34" s="205" t="s">
        <v>26</v>
      </c>
      <c r="B34" s="206"/>
      <c r="C34" s="19">
        <f>SUM(C32:C33)</f>
        <v>45</v>
      </c>
      <c r="D34" s="19">
        <f>SUM(D32:D33)</f>
        <v>45</v>
      </c>
      <c r="E34" s="19">
        <f>SUM(E32:E33)</f>
        <v>35</v>
      </c>
      <c r="F34" s="83">
        <f t="shared" si="15"/>
        <v>77.77777777777777</v>
      </c>
      <c r="G34" s="19">
        <f>SUM(G32:G33)</f>
        <v>9</v>
      </c>
      <c r="H34" s="83">
        <f t="shared" si="16"/>
        <v>20</v>
      </c>
      <c r="I34" s="19">
        <f>SUM(I32:I33)</f>
        <v>1</v>
      </c>
      <c r="J34" s="83">
        <f t="shared" si="17"/>
        <v>2.2222222222222223</v>
      </c>
      <c r="K34" s="18"/>
      <c r="L34" s="83"/>
      <c r="M34" s="18"/>
      <c r="N34" s="83"/>
      <c r="O34" s="18"/>
      <c r="P34" s="83"/>
      <c r="Q34" s="18"/>
      <c r="R34" s="83"/>
      <c r="S34" s="18"/>
      <c r="T34" s="83"/>
      <c r="U34" s="18"/>
      <c r="V34" s="83"/>
      <c r="W34" s="35"/>
    </row>
    <row r="35" spans="1:23" ht="24.75" customHeight="1">
      <c r="A35" s="16">
        <v>1</v>
      </c>
      <c r="B35" s="17" t="s">
        <v>31</v>
      </c>
      <c r="C35" s="89">
        <v>26</v>
      </c>
      <c r="D35" s="89">
        <v>25</v>
      </c>
      <c r="E35" s="82">
        <v>19</v>
      </c>
      <c r="F35" s="83">
        <f t="shared" si="15"/>
        <v>76</v>
      </c>
      <c r="G35" s="82">
        <v>6</v>
      </c>
      <c r="H35" s="83">
        <f t="shared" si="16"/>
        <v>24</v>
      </c>
      <c r="I35" s="82">
        <v>0</v>
      </c>
      <c r="J35" s="83">
        <f t="shared" si="17"/>
        <v>0</v>
      </c>
      <c r="K35" s="82"/>
      <c r="L35" s="83"/>
      <c r="M35" s="82"/>
      <c r="N35" s="83"/>
      <c r="O35" s="82"/>
      <c r="P35" s="83"/>
      <c r="Q35" s="82"/>
      <c r="R35" s="83"/>
      <c r="S35" s="82"/>
      <c r="T35" s="83"/>
      <c r="U35" s="82"/>
      <c r="V35" s="83"/>
      <c r="W35" s="34"/>
    </row>
    <row r="36" spans="1:23" ht="24.75" customHeight="1">
      <c r="A36" s="16">
        <v>2</v>
      </c>
      <c r="B36" s="17" t="s">
        <v>32</v>
      </c>
      <c r="C36" s="89">
        <v>28</v>
      </c>
      <c r="D36" s="89">
        <v>27</v>
      </c>
      <c r="E36" s="82">
        <v>20</v>
      </c>
      <c r="F36" s="83">
        <f t="shared" si="15"/>
        <v>74.07407407407408</v>
      </c>
      <c r="G36" s="82">
        <v>7</v>
      </c>
      <c r="H36" s="83">
        <f t="shared" si="16"/>
        <v>25.925925925925924</v>
      </c>
      <c r="I36" s="82">
        <v>0</v>
      </c>
      <c r="J36" s="83">
        <f t="shared" si="17"/>
        <v>0</v>
      </c>
      <c r="K36" s="82"/>
      <c r="L36" s="83"/>
      <c r="M36" s="82"/>
      <c r="N36" s="83"/>
      <c r="O36" s="82"/>
      <c r="P36" s="83"/>
      <c r="Q36" s="82"/>
      <c r="R36" s="83"/>
      <c r="S36" s="82"/>
      <c r="T36" s="83"/>
      <c r="U36" s="82"/>
      <c r="V36" s="83"/>
      <c r="W36" s="34"/>
    </row>
    <row r="37" spans="1:23" ht="24.75" customHeight="1">
      <c r="A37" s="205" t="s">
        <v>26</v>
      </c>
      <c r="B37" s="206"/>
      <c r="C37" s="19">
        <f>SUM(C35:C36)</f>
        <v>54</v>
      </c>
      <c r="D37" s="18">
        <f>SUM(D35:D36)</f>
        <v>52</v>
      </c>
      <c r="E37" s="18">
        <f>SUM(E35:E36)</f>
        <v>39</v>
      </c>
      <c r="F37" s="83">
        <f t="shared" si="15"/>
        <v>75</v>
      </c>
      <c r="G37" s="18">
        <f>SUM(G35:G36)</f>
        <v>13</v>
      </c>
      <c r="H37" s="83">
        <f t="shared" si="16"/>
        <v>25</v>
      </c>
      <c r="I37" s="18">
        <f>SUM(I35:I36)</f>
        <v>0</v>
      </c>
      <c r="J37" s="83">
        <f t="shared" si="17"/>
        <v>0</v>
      </c>
      <c r="K37" s="19"/>
      <c r="L37" s="83"/>
      <c r="M37" s="18"/>
      <c r="N37" s="83"/>
      <c r="O37" s="18"/>
      <c r="P37" s="83"/>
      <c r="Q37" s="18"/>
      <c r="R37" s="83"/>
      <c r="S37" s="18"/>
      <c r="T37" s="83"/>
      <c r="U37" s="18"/>
      <c r="V37" s="83"/>
      <c r="W37" s="36"/>
    </row>
    <row r="38" spans="1:23" ht="24.75" customHeight="1">
      <c r="A38" s="205" t="s">
        <v>78</v>
      </c>
      <c r="B38" s="206"/>
      <c r="C38" s="97">
        <f>C37+C34</f>
        <v>99</v>
      </c>
      <c r="D38" s="97">
        <f>D37+D34</f>
        <v>97</v>
      </c>
      <c r="E38" s="97">
        <f>E37+E34</f>
        <v>74</v>
      </c>
      <c r="F38" s="98">
        <f t="shared" si="15"/>
        <v>76.28865979381443</v>
      </c>
      <c r="G38" s="97">
        <f>G37+G34</f>
        <v>22</v>
      </c>
      <c r="H38" s="98">
        <f t="shared" si="16"/>
        <v>22.68041237113402</v>
      </c>
      <c r="I38" s="97">
        <f>I37+I34</f>
        <v>1</v>
      </c>
      <c r="J38" s="83">
        <f t="shared" si="17"/>
        <v>1.0309278350515465</v>
      </c>
      <c r="K38" s="19"/>
      <c r="L38" s="83"/>
      <c r="M38" s="18"/>
      <c r="N38" s="83"/>
      <c r="O38" s="18"/>
      <c r="P38" s="83"/>
      <c r="Q38" s="19"/>
      <c r="R38" s="83"/>
      <c r="S38" s="18"/>
      <c r="T38" s="83"/>
      <c r="U38" s="18"/>
      <c r="V38" s="83"/>
      <c r="W38" s="36"/>
    </row>
    <row r="39" spans="1:23" ht="24.75" customHeight="1">
      <c r="A39" s="16">
        <v>1</v>
      </c>
      <c r="B39" s="17" t="s">
        <v>33</v>
      </c>
      <c r="C39" s="90">
        <v>29</v>
      </c>
      <c r="D39" s="90">
        <v>29</v>
      </c>
      <c r="E39" s="84">
        <v>20</v>
      </c>
      <c r="F39" s="83">
        <f t="shared" si="15"/>
        <v>68.96551724137932</v>
      </c>
      <c r="G39" s="82">
        <v>9</v>
      </c>
      <c r="H39" s="83">
        <f t="shared" si="16"/>
        <v>31.03448275862069</v>
      </c>
      <c r="I39" s="82">
        <v>0</v>
      </c>
      <c r="J39" s="83">
        <f t="shared" si="17"/>
        <v>0</v>
      </c>
      <c r="K39" s="81"/>
      <c r="L39" s="83"/>
      <c r="M39" s="82"/>
      <c r="N39" s="83"/>
      <c r="O39" s="82"/>
      <c r="P39" s="83"/>
      <c r="Q39" s="81"/>
      <c r="R39" s="83"/>
      <c r="S39" s="82"/>
      <c r="T39" s="83"/>
      <c r="U39" s="82"/>
      <c r="V39" s="83"/>
      <c r="W39" s="34"/>
    </row>
    <row r="40" spans="1:23" ht="24.75" customHeight="1">
      <c r="A40" s="16">
        <v>2</v>
      </c>
      <c r="B40" s="17" t="s">
        <v>34</v>
      </c>
      <c r="C40" s="88">
        <v>29</v>
      </c>
      <c r="D40" s="88">
        <v>29</v>
      </c>
      <c r="E40" s="82">
        <v>20</v>
      </c>
      <c r="F40" s="83">
        <f t="shared" si="15"/>
        <v>68.96551724137932</v>
      </c>
      <c r="G40" s="82">
        <v>9</v>
      </c>
      <c r="H40" s="83">
        <f t="shared" si="16"/>
        <v>31.03448275862069</v>
      </c>
      <c r="I40" s="82">
        <v>0</v>
      </c>
      <c r="J40" s="83">
        <f t="shared" si="17"/>
        <v>0</v>
      </c>
      <c r="K40" s="82"/>
      <c r="L40" s="83"/>
      <c r="M40" s="82"/>
      <c r="N40" s="83"/>
      <c r="O40" s="82"/>
      <c r="P40" s="83"/>
      <c r="Q40" s="82"/>
      <c r="R40" s="83"/>
      <c r="S40" s="82"/>
      <c r="T40" s="83"/>
      <c r="U40" s="82"/>
      <c r="V40" s="83"/>
      <c r="W40" s="34"/>
    </row>
    <row r="41" spans="1:23" ht="24.75" customHeight="1">
      <c r="A41" s="205" t="s">
        <v>26</v>
      </c>
      <c r="B41" s="206"/>
      <c r="C41" s="97">
        <f>SUM(C39:C40)</f>
        <v>58</v>
      </c>
      <c r="D41" s="99">
        <f>SUM(D39:D40)</f>
        <v>58</v>
      </c>
      <c r="E41" s="99">
        <f>SUM(E39:E40)</f>
        <v>40</v>
      </c>
      <c r="F41" s="98">
        <f t="shared" si="15"/>
        <v>68.96551724137932</v>
      </c>
      <c r="G41" s="99">
        <f>SUM(G39:G40)</f>
        <v>18</v>
      </c>
      <c r="H41" s="98">
        <f t="shared" si="16"/>
        <v>31.03448275862069</v>
      </c>
      <c r="I41" s="99">
        <f>SUM(I39:I40)</f>
        <v>0</v>
      </c>
      <c r="J41" s="98">
        <f t="shared" si="17"/>
        <v>0</v>
      </c>
      <c r="K41" s="18"/>
      <c r="L41" s="83"/>
      <c r="M41" s="18"/>
      <c r="N41" s="83"/>
      <c r="O41" s="18"/>
      <c r="P41" s="83"/>
      <c r="Q41" s="18"/>
      <c r="R41" s="83"/>
      <c r="S41" s="18"/>
      <c r="T41" s="83"/>
      <c r="U41" s="18"/>
      <c r="V41" s="83"/>
      <c r="W41" s="37"/>
    </row>
    <row r="42" spans="1:23" ht="24.75" customHeight="1">
      <c r="A42" s="16">
        <v>1</v>
      </c>
      <c r="B42" s="17" t="s">
        <v>35</v>
      </c>
      <c r="C42" s="88">
        <v>28</v>
      </c>
      <c r="D42" s="88">
        <v>27</v>
      </c>
      <c r="E42" s="82"/>
      <c r="F42" s="83"/>
      <c r="G42" s="82"/>
      <c r="H42" s="83"/>
      <c r="I42" s="82"/>
      <c r="J42" s="83"/>
      <c r="K42" s="82">
        <v>23</v>
      </c>
      <c r="L42" s="83">
        <f>K42/D42%</f>
        <v>85.18518518518518</v>
      </c>
      <c r="M42" s="82">
        <v>4</v>
      </c>
      <c r="N42" s="83">
        <f>M42/D42%</f>
        <v>14.814814814814813</v>
      </c>
      <c r="O42" s="82">
        <v>0</v>
      </c>
      <c r="P42" s="83">
        <f>O42/D42%</f>
        <v>0</v>
      </c>
      <c r="Q42" s="82">
        <v>23</v>
      </c>
      <c r="R42" s="83">
        <f>Q42/D42%</f>
        <v>85.18518518518518</v>
      </c>
      <c r="S42" s="82">
        <v>4</v>
      </c>
      <c r="T42" s="83">
        <f>S42/D42%</f>
        <v>14.814814814814813</v>
      </c>
      <c r="U42" s="82">
        <v>0</v>
      </c>
      <c r="V42" s="83">
        <f>U42/D42%</f>
        <v>0</v>
      </c>
      <c r="W42" s="34"/>
    </row>
    <row r="43" spans="1:23" ht="24.75" customHeight="1">
      <c r="A43" s="16">
        <v>2</v>
      </c>
      <c r="B43" s="17" t="s">
        <v>36</v>
      </c>
      <c r="C43" s="88">
        <v>26</v>
      </c>
      <c r="D43" s="88">
        <v>26</v>
      </c>
      <c r="E43" s="90"/>
      <c r="F43" s="83"/>
      <c r="G43" s="90"/>
      <c r="H43" s="83"/>
      <c r="I43" s="90"/>
      <c r="J43" s="83"/>
      <c r="K43" s="90">
        <v>21</v>
      </c>
      <c r="L43" s="83">
        <f aca="true" t="shared" si="18" ref="L43:L48">K43/D43%</f>
        <v>80.76923076923076</v>
      </c>
      <c r="M43" s="90">
        <v>5</v>
      </c>
      <c r="N43" s="83">
        <f aca="true" t="shared" si="19" ref="N43:N48">M43/D43%</f>
        <v>19.23076923076923</v>
      </c>
      <c r="O43" s="90">
        <v>0</v>
      </c>
      <c r="P43" s="83">
        <f aca="true" t="shared" si="20" ref="P43:P48">O43/D43%</f>
        <v>0</v>
      </c>
      <c r="Q43" s="90">
        <v>21</v>
      </c>
      <c r="R43" s="83">
        <f aca="true" t="shared" si="21" ref="R43:R48">Q43/D43%</f>
        <v>80.76923076923076</v>
      </c>
      <c r="S43" s="90">
        <v>5</v>
      </c>
      <c r="T43" s="83">
        <f aca="true" t="shared" si="22" ref="T43:T48">S43/D43%</f>
        <v>19.23076923076923</v>
      </c>
      <c r="U43" s="90">
        <v>0</v>
      </c>
      <c r="V43" s="83">
        <f aca="true" t="shared" si="23" ref="V43:V48">U43/D43%</f>
        <v>0</v>
      </c>
      <c r="W43" s="34"/>
    </row>
    <row r="44" spans="1:23" ht="24.75" customHeight="1">
      <c r="A44" s="16">
        <v>3</v>
      </c>
      <c r="B44" s="17" t="s">
        <v>73</v>
      </c>
      <c r="C44" s="88">
        <v>23</v>
      </c>
      <c r="D44" s="88">
        <v>23</v>
      </c>
      <c r="E44" s="82"/>
      <c r="F44" s="83"/>
      <c r="G44" s="82"/>
      <c r="H44" s="83"/>
      <c r="I44" s="82"/>
      <c r="J44" s="83"/>
      <c r="K44" s="82">
        <v>17</v>
      </c>
      <c r="L44" s="83">
        <f t="shared" si="18"/>
        <v>73.91304347826086</v>
      </c>
      <c r="M44" s="82">
        <v>6</v>
      </c>
      <c r="N44" s="83">
        <f t="shared" si="19"/>
        <v>26.08695652173913</v>
      </c>
      <c r="O44" s="82">
        <v>0</v>
      </c>
      <c r="P44" s="83">
        <f t="shared" si="20"/>
        <v>0</v>
      </c>
      <c r="Q44" s="82">
        <v>18</v>
      </c>
      <c r="R44" s="83">
        <f t="shared" si="21"/>
        <v>78.26086956521739</v>
      </c>
      <c r="S44" s="82">
        <v>5</v>
      </c>
      <c r="T44" s="83">
        <f t="shared" si="22"/>
        <v>21.73913043478261</v>
      </c>
      <c r="U44" s="82">
        <v>0</v>
      </c>
      <c r="V44" s="83">
        <f t="shared" si="23"/>
        <v>0</v>
      </c>
      <c r="W44" s="34"/>
    </row>
    <row r="45" spans="1:23" ht="24.75" customHeight="1">
      <c r="A45" s="205" t="s">
        <v>26</v>
      </c>
      <c r="B45" s="206"/>
      <c r="C45" s="19">
        <f>SUM(C42:C44)</f>
        <v>77</v>
      </c>
      <c r="D45" s="19">
        <f>SUM(D42:D44)</f>
        <v>76</v>
      </c>
      <c r="E45" s="18"/>
      <c r="F45" s="83"/>
      <c r="G45" s="18"/>
      <c r="H45" s="83"/>
      <c r="I45" s="18"/>
      <c r="J45" s="83"/>
      <c r="K45" s="19">
        <f>SUM(K42:K44)</f>
        <v>61</v>
      </c>
      <c r="L45" s="83">
        <f t="shared" si="18"/>
        <v>80.26315789473684</v>
      </c>
      <c r="M45" s="19">
        <f>SUM(M42:M44)</f>
        <v>15</v>
      </c>
      <c r="N45" s="83">
        <f t="shared" si="19"/>
        <v>19.736842105263158</v>
      </c>
      <c r="O45" s="19">
        <f>SUM(O42:O44)</f>
        <v>0</v>
      </c>
      <c r="P45" s="83">
        <f t="shared" si="20"/>
        <v>0</v>
      </c>
      <c r="Q45" s="19">
        <f>SUM(Q42:Q44)</f>
        <v>62</v>
      </c>
      <c r="R45" s="83">
        <f t="shared" si="21"/>
        <v>81.57894736842105</v>
      </c>
      <c r="S45" s="19">
        <f>SUM(S42:S44)</f>
        <v>14</v>
      </c>
      <c r="T45" s="83">
        <f t="shared" si="22"/>
        <v>18.42105263157895</v>
      </c>
      <c r="U45" s="19">
        <f>SUM(U42:U44)</f>
        <v>0</v>
      </c>
      <c r="V45" s="83">
        <f t="shared" si="23"/>
        <v>0</v>
      </c>
      <c r="W45" s="37"/>
    </row>
    <row r="46" spans="1:23" ht="24.75" customHeight="1">
      <c r="A46" s="16">
        <v>1</v>
      </c>
      <c r="B46" s="17" t="s">
        <v>37</v>
      </c>
      <c r="C46" s="88">
        <v>25</v>
      </c>
      <c r="D46" s="88">
        <v>24</v>
      </c>
      <c r="E46" s="82"/>
      <c r="F46" s="83"/>
      <c r="G46" s="82"/>
      <c r="H46" s="83"/>
      <c r="I46" s="82"/>
      <c r="J46" s="83"/>
      <c r="K46" s="82">
        <v>19</v>
      </c>
      <c r="L46" s="83">
        <f t="shared" si="18"/>
        <v>79.16666666666667</v>
      </c>
      <c r="M46" s="82">
        <v>5</v>
      </c>
      <c r="N46" s="83">
        <f t="shared" si="19"/>
        <v>20.833333333333336</v>
      </c>
      <c r="O46" s="82">
        <v>0</v>
      </c>
      <c r="P46" s="83">
        <f t="shared" si="20"/>
        <v>0</v>
      </c>
      <c r="Q46" s="82">
        <v>19</v>
      </c>
      <c r="R46" s="83">
        <f t="shared" si="21"/>
        <v>79.16666666666667</v>
      </c>
      <c r="S46" s="82">
        <v>5</v>
      </c>
      <c r="T46" s="83">
        <f t="shared" si="22"/>
        <v>20.833333333333336</v>
      </c>
      <c r="U46" s="82">
        <v>0</v>
      </c>
      <c r="V46" s="83">
        <f t="shared" si="23"/>
        <v>0</v>
      </c>
      <c r="W46" s="34"/>
    </row>
    <row r="47" spans="1:23" ht="24.75" customHeight="1">
      <c r="A47" s="16">
        <v>2</v>
      </c>
      <c r="B47" s="17" t="s">
        <v>38</v>
      </c>
      <c r="C47" s="88">
        <v>27</v>
      </c>
      <c r="D47" s="88">
        <v>27</v>
      </c>
      <c r="E47" s="82"/>
      <c r="F47" s="83"/>
      <c r="G47" s="82"/>
      <c r="H47" s="83"/>
      <c r="I47" s="82"/>
      <c r="J47" s="83"/>
      <c r="K47" s="82">
        <v>20</v>
      </c>
      <c r="L47" s="83">
        <f t="shared" si="18"/>
        <v>74.07407407407408</v>
      </c>
      <c r="M47" s="82">
        <v>7</v>
      </c>
      <c r="N47" s="83">
        <f t="shared" si="19"/>
        <v>25.925925925925924</v>
      </c>
      <c r="O47" s="82">
        <v>0</v>
      </c>
      <c r="P47" s="83">
        <f t="shared" si="20"/>
        <v>0</v>
      </c>
      <c r="Q47" s="82">
        <v>22</v>
      </c>
      <c r="R47" s="83">
        <f t="shared" si="21"/>
        <v>81.48148148148148</v>
      </c>
      <c r="S47" s="82">
        <v>5</v>
      </c>
      <c r="T47" s="83">
        <f t="shared" si="22"/>
        <v>18.51851851851852</v>
      </c>
      <c r="U47" s="82">
        <v>0</v>
      </c>
      <c r="V47" s="83">
        <f t="shared" si="23"/>
        <v>0</v>
      </c>
      <c r="W47" s="34"/>
    </row>
    <row r="48" spans="1:23" ht="24.75" customHeight="1">
      <c r="A48" s="203" t="s">
        <v>26</v>
      </c>
      <c r="B48" s="204"/>
      <c r="C48" s="60">
        <f>SUM(C46:C47)</f>
        <v>52</v>
      </c>
      <c r="D48" s="60">
        <f>SUM(D46:D47)</f>
        <v>51</v>
      </c>
      <c r="E48" s="60"/>
      <c r="F48" s="83"/>
      <c r="G48" s="60"/>
      <c r="H48" s="83"/>
      <c r="I48" s="60"/>
      <c r="J48" s="83"/>
      <c r="K48" s="60">
        <f>SUM(K46:K47)</f>
        <v>39</v>
      </c>
      <c r="L48" s="83">
        <f t="shared" si="18"/>
        <v>76.47058823529412</v>
      </c>
      <c r="M48" s="60">
        <f>SUM(M46:M47)</f>
        <v>12</v>
      </c>
      <c r="N48" s="83">
        <f t="shared" si="19"/>
        <v>23.52941176470588</v>
      </c>
      <c r="O48" s="60">
        <f>SUM(O46:O47)</f>
        <v>0</v>
      </c>
      <c r="P48" s="83">
        <f t="shared" si="20"/>
        <v>0</v>
      </c>
      <c r="Q48" s="60">
        <f>SUM(Q46:Q47)</f>
        <v>41</v>
      </c>
      <c r="R48" s="83">
        <f t="shared" si="21"/>
        <v>80.3921568627451</v>
      </c>
      <c r="S48" s="60">
        <f>SUM(S46:S47)</f>
        <v>10</v>
      </c>
      <c r="T48" s="83">
        <f t="shared" si="22"/>
        <v>19.607843137254903</v>
      </c>
      <c r="U48" s="60">
        <f>SUM(U46:U47)</f>
        <v>0</v>
      </c>
      <c r="V48" s="83">
        <f t="shared" si="23"/>
        <v>0</v>
      </c>
      <c r="W48" s="36"/>
    </row>
    <row r="49" spans="1:23" ht="24.75" customHeight="1">
      <c r="A49" s="94" t="s">
        <v>74</v>
      </c>
      <c r="B49" s="95"/>
      <c r="C49" s="96">
        <f>C48+C45</f>
        <v>129</v>
      </c>
      <c r="D49" s="96">
        <f>D48+D45</f>
        <v>127</v>
      </c>
      <c r="E49" s="99"/>
      <c r="F49" s="98"/>
      <c r="G49" s="99"/>
      <c r="H49" s="98"/>
      <c r="I49" s="99"/>
      <c r="J49" s="98"/>
      <c r="K49" s="99">
        <f>K48+K45+K41+K37+K34</f>
        <v>100</v>
      </c>
      <c r="L49" s="98">
        <f>K49/D49%</f>
        <v>78.74015748031496</v>
      </c>
      <c r="M49" s="99">
        <f>M48+M45+M41+M37+M34</f>
        <v>27</v>
      </c>
      <c r="N49" s="98">
        <f>M49/D49%</f>
        <v>21.25984251968504</v>
      </c>
      <c r="O49" s="99">
        <f>O48+O45+O41+O37+O34</f>
        <v>0</v>
      </c>
      <c r="P49" s="98">
        <f>O49/D49%</f>
        <v>0</v>
      </c>
      <c r="Q49" s="99">
        <f>Q48+Q45+Q41+Q37+Q34</f>
        <v>103</v>
      </c>
      <c r="R49" s="98">
        <f>Q49/D49%</f>
        <v>81.10236220472441</v>
      </c>
      <c r="S49" s="99">
        <f>S48+S45+S41+S37+S34</f>
        <v>24</v>
      </c>
      <c r="T49" s="98">
        <f>S49/D49%</f>
        <v>18.89763779527559</v>
      </c>
      <c r="U49" s="99">
        <f>U48+U45+U41+U37+U34</f>
        <v>0</v>
      </c>
      <c r="V49" s="98">
        <f>U49/D49%</f>
        <v>0</v>
      </c>
      <c r="W49" s="35"/>
    </row>
    <row r="50" spans="1:23" ht="24.75" customHeight="1">
      <c r="A50" s="11"/>
      <c r="B50" s="11"/>
      <c r="C50" s="11"/>
      <c r="D50" s="38"/>
      <c r="E50" s="69"/>
      <c r="F50" s="77"/>
      <c r="G50" s="69"/>
      <c r="H50" s="77"/>
      <c r="I50" s="69"/>
      <c r="J50" s="70"/>
      <c r="K50" s="38"/>
      <c r="L50" s="78"/>
      <c r="M50" s="38"/>
      <c r="N50" s="78"/>
      <c r="O50" s="38"/>
      <c r="P50" s="35"/>
      <c r="Q50" s="38"/>
      <c r="R50" s="78"/>
      <c r="S50" s="38"/>
      <c r="T50" s="78"/>
      <c r="U50" s="38"/>
      <c r="V50" s="35"/>
      <c r="W50" s="35"/>
    </row>
    <row r="51" spans="1:23" ht="21.75" customHeight="1">
      <c r="A51" s="207" t="s">
        <v>3</v>
      </c>
      <c r="B51" s="207" t="s">
        <v>23</v>
      </c>
      <c r="C51" s="207" t="s">
        <v>28</v>
      </c>
      <c r="D51" s="198" t="s">
        <v>42</v>
      </c>
      <c r="E51" s="199" t="s">
        <v>2</v>
      </c>
      <c r="F51" s="210"/>
      <c r="G51" s="210"/>
      <c r="H51" s="210"/>
      <c r="I51" s="210"/>
      <c r="J51" s="200"/>
      <c r="K51" s="199" t="s">
        <v>0</v>
      </c>
      <c r="L51" s="210"/>
      <c r="M51" s="210"/>
      <c r="N51" s="210"/>
      <c r="O51" s="210"/>
      <c r="P51" s="200"/>
      <c r="Q51" s="213" t="s">
        <v>1</v>
      </c>
      <c r="R51" s="214"/>
      <c r="S51" s="214"/>
      <c r="T51" s="214"/>
      <c r="U51" s="214"/>
      <c r="V51" s="215"/>
      <c r="W51" s="28"/>
    </row>
    <row r="52" spans="1:23" ht="21.75" customHeight="1">
      <c r="A52" s="208"/>
      <c r="B52" s="208"/>
      <c r="C52" s="208"/>
      <c r="D52" s="198"/>
      <c r="E52" s="199" t="s">
        <v>4</v>
      </c>
      <c r="F52" s="200"/>
      <c r="G52" s="199" t="s">
        <v>25</v>
      </c>
      <c r="H52" s="200"/>
      <c r="I52" s="199" t="s">
        <v>5</v>
      </c>
      <c r="J52" s="200"/>
      <c r="K52" s="199" t="s">
        <v>4</v>
      </c>
      <c r="L52" s="200"/>
      <c r="M52" s="199" t="s">
        <v>25</v>
      </c>
      <c r="N52" s="200"/>
      <c r="O52" s="199" t="s">
        <v>5</v>
      </c>
      <c r="P52" s="200"/>
      <c r="Q52" s="199" t="s">
        <v>4</v>
      </c>
      <c r="R52" s="200"/>
      <c r="S52" s="199" t="s">
        <v>25</v>
      </c>
      <c r="T52" s="200"/>
      <c r="U52" s="199" t="s">
        <v>5</v>
      </c>
      <c r="V52" s="200"/>
      <c r="W52" s="29"/>
    </row>
    <row r="53" spans="1:23" ht="21.75" customHeight="1">
      <c r="A53" s="209"/>
      <c r="B53" s="209"/>
      <c r="C53" s="209"/>
      <c r="D53" s="198"/>
      <c r="E53" s="9" t="s">
        <v>15</v>
      </c>
      <c r="F53" s="9" t="s">
        <v>22</v>
      </c>
      <c r="G53" s="9" t="s">
        <v>15</v>
      </c>
      <c r="H53" s="9" t="s">
        <v>15</v>
      </c>
      <c r="I53" s="9" t="s">
        <v>22</v>
      </c>
      <c r="J53" s="9" t="s">
        <v>15</v>
      </c>
      <c r="K53" s="9" t="s">
        <v>15</v>
      </c>
      <c r="L53" s="9" t="s">
        <v>22</v>
      </c>
      <c r="M53" s="9" t="s">
        <v>15</v>
      </c>
      <c r="N53" s="9" t="s">
        <v>22</v>
      </c>
      <c r="O53" s="9" t="s">
        <v>15</v>
      </c>
      <c r="P53" s="9" t="s">
        <v>22</v>
      </c>
      <c r="Q53" s="9" t="s">
        <v>15</v>
      </c>
      <c r="R53" s="9" t="s">
        <v>22</v>
      </c>
      <c r="S53" s="9" t="s">
        <v>15</v>
      </c>
      <c r="T53" s="9" t="s">
        <v>22</v>
      </c>
      <c r="U53" s="9" t="s">
        <v>15</v>
      </c>
      <c r="V53" s="9" t="s">
        <v>22</v>
      </c>
      <c r="W53" s="28"/>
    </row>
    <row r="54" spans="1:23" ht="24.75" customHeight="1">
      <c r="A54" s="16">
        <v>1</v>
      </c>
      <c r="B54" s="17" t="s">
        <v>29</v>
      </c>
      <c r="C54" s="92">
        <v>23</v>
      </c>
      <c r="D54" s="92">
        <v>23</v>
      </c>
      <c r="E54" s="82">
        <v>17</v>
      </c>
      <c r="F54" s="83">
        <f aca="true" t="shared" si="24" ref="F54:F60">E54/D54%</f>
        <v>73.91304347826086</v>
      </c>
      <c r="G54" s="82">
        <v>6</v>
      </c>
      <c r="H54" s="83">
        <f aca="true" t="shared" si="25" ref="H54:H60">G54/D54%</f>
        <v>26.08695652173913</v>
      </c>
      <c r="I54" s="82">
        <v>0</v>
      </c>
      <c r="J54" s="83">
        <f aca="true" t="shared" si="26" ref="J54:J60">I54/D54%</f>
        <v>0</v>
      </c>
      <c r="K54" s="82">
        <v>15</v>
      </c>
      <c r="L54" s="83">
        <f aca="true" t="shared" si="27" ref="L54:L60">K54/D54%</f>
        <v>65.21739130434783</v>
      </c>
      <c r="M54" s="82">
        <v>8</v>
      </c>
      <c r="N54" s="83">
        <f aca="true" t="shared" si="28" ref="N54:N60">M54/D54%</f>
        <v>34.78260869565217</v>
      </c>
      <c r="O54" s="82">
        <v>0</v>
      </c>
      <c r="P54" s="83">
        <f aca="true" t="shared" si="29" ref="P54:P60">O54/D54%</f>
        <v>0</v>
      </c>
      <c r="Q54" s="82">
        <v>15</v>
      </c>
      <c r="R54" s="83">
        <f aca="true" t="shared" si="30" ref="R54:R60">Q54/D54%</f>
        <v>65.21739130434783</v>
      </c>
      <c r="S54" s="82">
        <v>8</v>
      </c>
      <c r="T54" s="83">
        <f aca="true" t="shared" si="31" ref="T54:T60">S54/D54%</f>
        <v>34.78260869565217</v>
      </c>
      <c r="U54" s="82">
        <v>0</v>
      </c>
      <c r="V54" s="83">
        <f aca="true" t="shared" si="32" ref="V54:V60">U54/D54%</f>
        <v>0</v>
      </c>
      <c r="W54" s="30"/>
    </row>
    <row r="55" spans="1:23" ht="24.75" customHeight="1">
      <c r="A55" s="16">
        <v>2</v>
      </c>
      <c r="B55" s="17" t="s">
        <v>30</v>
      </c>
      <c r="C55" s="92">
        <v>22</v>
      </c>
      <c r="D55" s="92">
        <v>22</v>
      </c>
      <c r="E55" s="82">
        <v>18</v>
      </c>
      <c r="F55" s="83">
        <f t="shared" si="24"/>
        <v>81.81818181818181</v>
      </c>
      <c r="G55" s="82">
        <v>4</v>
      </c>
      <c r="H55" s="83">
        <f t="shared" si="25"/>
        <v>18.181818181818183</v>
      </c>
      <c r="I55" s="82">
        <v>0</v>
      </c>
      <c r="J55" s="83">
        <f t="shared" si="26"/>
        <v>0</v>
      </c>
      <c r="K55" s="82">
        <v>18</v>
      </c>
      <c r="L55" s="83">
        <f t="shared" si="27"/>
        <v>81.81818181818181</v>
      </c>
      <c r="M55" s="82">
        <v>4</v>
      </c>
      <c r="N55" s="83">
        <f t="shared" si="28"/>
        <v>18.181818181818183</v>
      </c>
      <c r="O55" s="82">
        <v>0</v>
      </c>
      <c r="P55" s="83">
        <f t="shared" si="29"/>
        <v>0</v>
      </c>
      <c r="Q55" s="82">
        <v>14</v>
      </c>
      <c r="R55" s="83">
        <f t="shared" si="30"/>
        <v>63.63636363636363</v>
      </c>
      <c r="S55" s="82">
        <v>7</v>
      </c>
      <c r="T55" s="83">
        <f t="shared" si="31"/>
        <v>31.818181818181817</v>
      </c>
      <c r="U55" s="82">
        <v>1</v>
      </c>
      <c r="V55" s="83">
        <f t="shared" si="32"/>
        <v>4.545454545454546</v>
      </c>
      <c r="W55" s="31"/>
    </row>
    <row r="56" spans="1:23" ht="24.75" customHeight="1">
      <c r="A56" s="205" t="s">
        <v>26</v>
      </c>
      <c r="B56" s="206"/>
      <c r="C56" s="19">
        <f>SUM(C54:C55)</f>
        <v>45</v>
      </c>
      <c r="D56" s="19">
        <f>SUM(D54:D55)</f>
        <v>45</v>
      </c>
      <c r="E56" s="19">
        <f>SUM(E54:E55)</f>
        <v>35</v>
      </c>
      <c r="F56" s="83">
        <f t="shared" si="24"/>
        <v>77.77777777777777</v>
      </c>
      <c r="G56" s="19">
        <f>SUM(G54:G55)</f>
        <v>10</v>
      </c>
      <c r="H56" s="83">
        <f t="shared" si="25"/>
        <v>22.22222222222222</v>
      </c>
      <c r="I56" s="19">
        <f>SUM(I54:I55)</f>
        <v>0</v>
      </c>
      <c r="J56" s="83">
        <f t="shared" si="26"/>
        <v>0</v>
      </c>
      <c r="K56" s="19">
        <f>SUM(K54:K55)</f>
        <v>33</v>
      </c>
      <c r="L56" s="83">
        <f t="shared" si="27"/>
        <v>73.33333333333333</v>
      </c>
      <c r="M56" s="19">
        <f>SUM(M54:M55)</f>
        <v>12</v>
      </c>
      <c r="N56" s="83">
        <f t="shared" si="28"/>
        <v>26.666666666666664</v>
      </c>
      <c r="O56" s="19">
        <f>SUM(O54:O55)</f>
        <v>0</v>
      </c>
      <c r="P56" s="83">
        <f t="shared" si="29"/>
        <v>0</v>
      </c>
      <c r="Q56" s="19">
        <f>SUM(Q54:Q55)</f>
        <v>29</v>
      </c>
      <c r="R56" s="83">
        <f t="shared" si="30"/>
        <v>64.44444444444444</v>
      </c>
      <c r="S56" s="19">
        <f>SUM(S54:S55)</f>
        <v>15</v>
      </c>
      <c r="T56" s="83">
        <f t="shared" si="31"/>
        <v>33.333333333333336</v>
      </c>
      <c r="U56" s="19">
        <f>SUM(U54:U55)</f>
        <v>1</v>
      </c>
      <c r="V56" s="83">
        <f t="shared" si="32"/>
        <v>2.2222222222222223</v>
      </c>
      <c r="W56" s="37"/>
    </row>
    <row r="57" spans="1:23" ht="24.75" customHeight="1">
      <c r="A57" s="16">
        <v>1</v>
      </c>
      <c r="B57" s="17" t="s">
        <v>31</v>
      </c>
      <c r="C57" s="92">
        <v>26</v>
      </c>
      <c r="D57" s="92">
        <v>25</v>
      </c>
      <c r="E57" s="82">
        <v>18</v>
      </c>
      <c r="F57" s="83">
        <f t="shared" si="24"/>
        <v>72</v>
      </c>
      <c r="G57" s="82">
        <v>7</v>
      </c>
      <c r="H57" s="83">
        <f t="shared" si="25"/>
        <v>28</v>
      </c>
      <c r="I57" s="82">
        <v>0</v>
      </c>
      <c r="J57" s="83">
        <f t="shared" si="26"/>
        <v>0</v>
      </c>
      <c r="K57" s="82">
        <v>18</v>
      </c>
      <c r="L57" s="83">
        <f t="shared" si="27"/>
        <v>72</v>
      </c>
      <c r="M57" s="82">
        <v>7</v>
      </c>
      <c r="N57" s="83">
        <f t="shared" si="28"/>
        <v>28</v>
      </c>
      <c r="O57" s="82">
        <v>0</v>
      </c>
      <c r="P57" s="83">
        <f t="shared" si="29"/>
        <v>0</v>
      </c>
      <c r="Q57" s="82">
        <v>17</v>
      </c>
      <c r="R57" s="83">
        <f t="shared" si="30"/>
        <v>68</v>
      </c>
      <c r="S57" s="82">
        <v>8</v>
      </c>
      <c r="T57" s="83">
        <f t="shared" si="31"/>
        <v>32</v>
      </c>
      <c r="U57" s="82">
        <v>0</v>
      </c>
      <c r="V57" s="83">
        <f t="shared" si="32"/>
        <v>0</v>
      </c>
      <c r="W57" s="34"/>
    </row>
    <row r="58" spans="1:23" ht="24.75" customHeight="1">
      <c r="A58" s="16">
        <v>2</v>
      </c>
      <c r="B58" s="17" t="s">
        <v>32</v>
      </c>
      <c r="C58" s="92">
        <v>28</v>
      </c>
      <c r="D58" s="92">
        <v>27</v>
      </c>
      <c r="E58" s="82">
        <v>20</v>
      </c>
      <c r="F58" s="83">
        <f t="shared" si="24"/>
        <v>74.07407407407408</v>
      </c>
      <c r="G58" s="82">
        <v>7</v>
      </c>
      <c r="H58" s="83">
        <f t="shared" si="25"/>
        <v>25.925925925925924</v>
      </c>
      <c r="I58" s="82">
        <v>0</v>
      </c>
      <c r="J58" s="83">
        <f t="shared" si="26"/>
        <v>0</v>
      </c>
      <c r="K58" s="82">
        <v>20</v>
      </c>
      <c r="L58" s="83">
        <f t="shared" si="27"/>
        <v>74.07407407407408</v>
      </c>
      <c r="M58" s="82">
        <v>7</v>
      </c>
      <c r="N58" s="83">
        <f t="shared" si="28"/>
        <v>25.925925925925924</v>
      </c>
      <c r="O58" s="82">
        <v>0</v>
      </c>
      <c r="P58" s="83">
        <f t="shared" si="29"/>
        <v>0</v>
      </c>
      <c r="Q58" s="82">
        <v>19</v>
      </c>
      <c r="R58" s="83">
        <f t="shared" si="30"/>
        <v>70.37037037037037</v>
      </c>
      <c r="S58" s="82">
        <v>8</v>
      </c>
      <c r="T58" s="83">
        <f t="shared" si="31"/>
        <v>29.629629629629626</v>
      </c>
      <c r="U58" s="82">
        <v>0</v>
      </c>
      <c r="V58" s="83">
        <f t="shared" si="32"/>
        <v>0</v>
      </c>
      <c r="W58" s="34"/>
    </row>
    <row r="59" spans="1:23" ht="24.75" customHeight="1">
      <c r="A59" s="205" t="s">
        <v>26</v>
      </c>
      <c r="B59" s="206"/>
      <c r="C59" s="19">
        <f>SUM(C57:C58)</f>
        <v>54</v>
      </c>
      <c r="D59" s="19">
        <f>SUM(D57:D58)</f>
        <v>52</v>
      </c>
      <c r="E59" s="19">
        <f>SUM(E57:E58)</f>
        <v>38</v>
      </c>
      <c r="F59" s="83">
        <f t="shared" si="24"/>
        <v>73.07692307692308</v>
      </c>
      <c r="G59" s="19">
        <f>SUM(G57:G58)</f>
        <v>14</v>
      </c>
      <c r="H59" s="83">
        <f t="shared" si="25"/>
        <v>26.923076923076923</v>
      </c>
      <c r="I59" s="19">
        <f>SUM(I57:I58)</f>
        <v>0</v>
      </c>
      <c r="J59" s="83">
        <f t="shared" si="26"/>
        <v>0</v>
      </c>
      <c r="K59" s="19">
        <f>SUM(K57:K58)</f>
        <v>38</v>
      </c>
      <c r="L59" s="83">
        <f t="shared" si="27"/>
        <v>73.07692307692308</v>
      </c>
      <c r="M59" s="19">
        <f>SUM(M57:M58)</f>
        <v>14</v>
      </c>
      <c r="N59" s="83">
        <f t="shared" si="28"/>
        <v>26.923076923076923</v>
      </c>
      <c r="O59" s="19">
        <f>SUM(O57:O58)</f>
        <v>0</v>
      </c>
      <c r="P59" s="83">
        <f t="shared" si="29"/>
        <v>0</v>
      </c>
      <c r="Q59" s="19">
        <f>SUM(Q57:Q58)</f>
        <v>36</v>
      </c>
      <c r="R59" s="83">
        <f t="shared" si="30"/>
        <v>69.23076923076923</v>
      </c>
      <c r="S59" s="19">
        <f>SUM(S57:S58)</f>
        <v>16</v>
      </c>
      <c r="T59" s="83">
        <f t="shared" si="31"/>
        <v>30.769230769230766</v>
      </c>
      <c r="U59" s="19">
        <f>SUM(U57:U58)</f>
        <v>0</v>
      </c>
      <c r="V59" s="83">
        <f t="shared" si="32"/>
        <v>0</v>
      </c>
      <c r="W59" s="36"/>
    </row>
    <row r="60" spans="1:23" ht="24.75" customHeight="1">
      <c r="A60" s="216" t="s">
        <v>78</v>
      </c>
      <c r="B60" s="217"/>
      <c r="C60" s="97">
        <f>C59+C56</f>
        <v>99</v>
      </c>
      <c r="D60" s="97">
        <f>D59+D56</f>
        <v>97</v>
      </c>
      <c r="E60" s="97">
        <f>E59+E56</f>
        <v>73</v>
      </c>
      <c r="F60" s="98">
        <f t="shared" si="24"/>
        <v>75.25773195876289</v>
      </c>
      <c r="G60" s="97">
        <f>G59+G56</f>
        <v>24</v>
      </c>
      <c r="H60" s="98">
        <f t="shared" si="25"/>
        <v>24.742268041237114</v>
      </c>
      <c r="I60" s="97">
        <f>I59+I56</f>
        <v>0</v>
      </c>
      <c r="J60" s="98">
        <f t="shared" si="26"/>
        <v>0</v>
      </c>
      <c r="K60" s="97">
        <f>K59+K56</f>
        <v>71</v>
      </c>
      <c r="L60" s="98">
        <f t="shared" si="27"/>
        <v>73.19587628865979</v>
      </c>
      <c r="M60" s="97">
        <f>M59+M56</f>
        <v>26</v>
      </c>
      <c r="N60" s="98">
        <f t="shared" si="28"/>
        <v>26.804123711340207</v>
      </c>
      <c r="O60" s="97">
        <f>O59+O56</f>
        <v>0</v>
      </c>
      <c r="P60" s="98">
        <f t="shared" si="29"/>
        <v>0</v>
      </c>
      <c r="Q60" s="97">
        <f>Q59+Q56</f>
        <v>65</v>
      </c>
      <c r="R60" s="98">
        <f t="shared" si="30"/>
        <v>67.01030927835052</v>
      </c>
      <c r="S60" s="97">
        <f>S59+S56</f>
        <v>31</v>
      </c>
      <c r="T60" s="98">
        <f t="shared" si="31"/>
        <v>31.95876288659794</v>
      </c>
      <c r="U60" s="97">
        <f>U59+U56</f>
        <v>1</v>
      </c>
      <c r="V60" s="98">
        <f t="shared" si="32"/>
        <v>1.0309278350515465</v>
      </c>
      <c r="W60" s="36"/>
    </row>
    <row r="61" spans="1:23" ht="24.75" customHeight="1">
      <c r="A61" s="16">
        <v>1</v>
      </c>
      <c r="B61" s="17" t="s">
        <v>33</v>
      </c>
      <c r="C61" s="93">
        <v>29</v>
      </c>
      <c r="D61" s="93">
        <v>29</v>
      </c>
      <c r="E61" s="84">
        <v>20</v>
      </c>
      <c r="F61" s="98">
        <f aca="true" t="shared" si="33" ref="F61:F70">E61/D61%</f>
        <v>68.96551724137932</v>
      </c>
      <c r="G61" s="82">
        <v>9</v>
      </c>
      <c r="H61" s="98">
        <f aca="true" t="shared" si="34" ref="H61:H70">G61/D61%</f>
        <v>31.03448275862069</v>
      </c>
      <c r="I61" s="82">
        <v>0</v>
      </c>
      <c r="J61" s="98">
        <f aca="true" t="shared" si="35" ref="J61:J70">I61/D61%</f>
        <v>0</v>
      </c>
      <c r="K61" s="81">
        <v>19</v>
      </c>
      <c r="L61" s="98">
        <f aca="true" t="shared" si="36" ref="L61:L70">K61/D61%</f>
        <v>65.51724137931035</v>
      </c>
      <c r="M61" s="82">
        <v>10</v>
      </c>
      <c r="N61" s="98">
        <f aca="true" t="shared" si="37" ref="N61:N70">M61/D61%</f>
        <v>34.48275862068966</v>
      </c>
      <c r="O61" s="82">
        <v>0</v>
      </c>
      <c r="P61" s="98">
        <f aca="true" t="shared" si="38" ref="P61:P70">O61/D61%</f>
        <v>0</v>
      </c>
      <c r="Q61" s="81">
        <v>18</v>
      </c>
      <c r="R61" s="98">
        <f aca="true" t="shared" si="39" ref="R61:R70">Q61/D61%</f>
        <v>62.06896551724138</v>
      </c>
      <c r="S61" s="82">
        <v>11</v>
      </c>
      <c r="T61" s="98">
        <f aca="true" t="shared" si="40" ref="T61:T70">S61/D61%</f>
        <v>37.931034482758626</v>
      </c>
      <c r="U61" s="82">
        <v>0</v>
      </c>
      <c r="V61" s="98">
        <f aca="true" t="shared" si="41" ref="V61:V70">U61/D61%</f>
        <v>0</v>
      </c>
      <c r="W61" s="34"/>
    </row>
    <row r="62" spans="1:23" ht="24.75" customHeight="1">
      <c r="A62" s="16">
        <v>2</v>
      </c>
      <c r="B62" s="17" t="s">
        <v>34</v>
      </c>
      <c r="C62" s="91">
        <v>29</v>
      </c>
      <c r="D62" s="91">
        <v>29</v>
      </c>
      <c r="E62" s="82">
        <v>15</v>
      </c>
      <c r="F62" s="98">
        <f t="shared" si="33"/>
        <v>51.724137931034484</v>
      </c>
      <c r="G62" s="82">
        <v>14</v>
      </c>
      <c r="H62" s="98">
        <f t="shared" si="34"/>
        <v>48.27586206896552</v>
      </c>
      <c r="I62" s="82">
        <v>0</v>
      </c>
      <c r="J62" s="98">
        <f t="shared" si="35"/>
        <v>0</v>
      </c>
      <c r="K62" s="82">
        <v>19</v>
      </c>
      <c r="L62" s="98">
        <f t="shared" si="36"/>
        <v>65.51724137931035</v>
      </c>
      <c r="M62" s="82">
        <v>10</v>
      </c>
      <c r="N62" s="98">
        <f t="shared" si="37"/>
        <v>34.48275862068966</v>
      </c>
      <c r="O62" s="82">
        <v>0</v>
      </c>
      <c r="P62" s="98">
        <f t="shared" si="38"/>
        <v>0</v>
      </c>
      <c r="Q62" s="82">
        <v>17</v>
      </c>
      <c r="R62" s="98">
        <f t="shared" si="39"/>
        <v>58.62068965517242</v>
      </c>
      <c r="S62" s="82">
        <v>12</v>
      </c>
      <c r="T62" s="98">
        <f t="shared" si="40"/>
        <v>41.37931034482759</v>
      </c>
      <c r="U62" s="82">
        <v>0</v>
      </c>
      <c r="V62" s="98">
        <f t="shared" si="41"/>
        <v>0</v>
      </c>
      <c r="W62" s="34"/>
    </row>
    <row r="63" spans="1:23" ht="24.75" customHeight="1">
      <c r="A63" s="205" t="s">
        <v>26</v>
      </c>
      <c r="B63" s="206"/>
      <c r="C63" s="19">
        <f>SUM(C61:C62)</f>
        <v>58</v>
      </c>
      <c r="D63" s="19">
        <f>SUM(D61:D62)</f>
        <v>58</v>
      </c>
      <c r="E63" s="19">
        <f>SUM(E61:E62)</f>
        <v>35</v>
      </c>
      <c r="F63" s="98">
        <f t="shared" si="33"/>
        <v>60.344827586206904</v>
      </c>
      <c r="G63" s="19">
        <f>SUM(G61:G62)</f>
        <v>23</v>
      </c>
      <c r="H63" s="98">
        <f t="shared" si="34"/>
        <v>39.6551724137931</v>
      </c>
      <c r="I63" s="19">
        <f>SUM(I61:I62)</f>
        <v>0</v>
      </c>
      <c r="J63" s="98">
        <f t="shared" si="35"/>
        <v>0</v>
      </c>
      <c r="K63" s="19">
        <f>SUM(K61:K62)</f>
        <v>38</v>
      </c>
      <c r="L63" s="98">
        <f t="shared" si="36"/>
        <v>65.51724137931035</v>
      </c>
      <c r="M63" s="19">
        <f>SUM(M61:M62)</f>
        <v>20</v>
      </c>
      <c r="N63" s="98">
        <f t="shared" si="37"/>
        <v>34.48275862068966</v>
      </c>
      <c r="O63" s="19">
        <f>SUM(O61:O62)</f>
        <v>0</v>
      </c>
      <c r="P63" s="98">
        <f t="shared" si="38"/>
        <v>0</v>
      </c>
      <c r="Q63" s="19">
        <f>SUM(Q61:Q62)</f>
        <v>35</v>
      </c>
      <c r="R63" s="98">
        <f t="shared" si="39"/>
        <v>60.344827586206904</v>
      </c>
      <c r="S63" s="19">
        <f>SUM(S61:S62)</f>
        <v>23</v>
      </c>
      <c r="T63" s="98">
        <f t="shared" si="40"/>
        <v>39.6551724137931</v>
      </c>
      <c r="U63" s="19">
        <f>SUM(U61:U62)</f>
        <v>0</v>
      </c>
      <c r="V63" s="98">
        <f t="shared" si="41"/>
        <v>0</v>
      </c>
      <c r="W63" s="37"/>
    </row>
    <row r="64" spans="1:23" ht="24.75" customHeight="1">
      <c r="A64" s="16">
        <v>1</v>
      </c>
      <c r="B64" s="17" t="s">
        <v>35</v>
      </c>
      <c r="C64" s="91">
        <v>28</v>
      </c>
      <c r="D64" s="91">
        <v>27</v>
      </c>
      <c r="E64" s="82">
        <v>22</v>
      </c>
      <c r="F64" s="98">
        <f t="shared" si="33"/>
        <v>81.48148148148148</v>
      </c>
      <c r="G64" s="82">
        <v>5</v>
      </c>
      <c r="H64" s="98">
        <f t="shared" si="34"/>
        <v>18.51851851851852</v>
      </c>
      <c r="I64" s="82">
        <v>0</v>
      </c>
      <c r="J64" s="98">
        <f t="shared" si="35"/>
        <v>0</v>
      </c>
      <c r="K64" s="82">
        <v>19</v>
      </c>
      <c r="L64" s="98">
        <f t="shared" si="36"/>
        <v>70.37037037037037</v>
      </c>
      <c r="M64" s="82">
        <v>8</v>
      </c>
      <c r="N64" s="98">
        <f t="shared" si="37"/>
        <v>29.629629629629626</v>
      </c>
      <c r="O64" s="82">
        <v>0</v>
      </c>
      <c r="P64" s="98">
        <f t="shared" si="38"/>
        <v>0</v>
      </c>
      <c r="Q64" s="82">
        <v>18</v>
      </c>
      <c r="R64" s="98">
        <f t="shared" si="39"/>
        <v>66.66666666666666</v>
      </c>
      <c r="S64" s="82">
        <v>9</v>
      </c>
      <c r="T64" s="98">
        <f t="shared" si="40"/>
        <v>33.33333333333333</v>
      </c>
      <c r="U64" s="82">
        <v>0</v>
      </c>
      <c r="V64" s="98">
        <f t="shared" si="41"/>
        <v>0</v>
      </c>
      <c r="W64" s="34"/>
    </row>
    <row r="65" spans="1:23" ht="24.75" customHeight="1">
      <c r="A65" s="16">
        <v>2</v>
      </c>
      <c r="B65" s="17" t="s">
        <v>36</v>
      </c>
      <c r="C65" s="91">
        <v>26</v>
      </c>
      <c r="D65" s="91">
        <v>26</v>
      </c>
      <c r="E65" s="93">
        <v>19</v>
      </c>
      <c r="F65" s="98">
        <f t="shared" si="33"/>
        <v>73.07692307692308</v>
      </c>
      <c r="G65" s="93">
        <v>7</v>
      </c>
      <c r="H65" s="98">
        <f t="shared" si="34"/>
        <v>26.923076923076923</v>
      </c>
      <c r="I65" s="93">
        <v>0</v>
      </c>
      <c r="J65" s="98">
        <f t="shared" si="35"/>
        <v>0</v>
      </c>
      <c r="K65" s="93">
        <v>21</v>
      </c>
      <c r="L65" s="98">
        <f t="shared" si="36"/>
        <v>80.76923076923076</v>
      </c>
      <c r="M65" s="93">
        <v>5</v>
      </c>
      <c r="N65" s="98">
        <f t="shared" si="37"/>
        <v>19.23076923076923</v>
      </c>
      <c r="O65" s="93">
        <v>0</v>
      </c>
      <c r="P65" s="98">
        <f t="shared" si="38"/>
        <v>0</v>
      </c>
      <c r="Q65" s="93">
        <v>19</v>
      </c>
      <c r="R65" s="98">
        <f t="shared" si="39"/>
        <v>73.07692307692308</v>
      </c>
      <c r="S65" s="93">
        <v>7</v>
      </c>
      <c r="T65" s="98">
        <f t="shared" si="40"/>
        <v>26.923076923076923</v>
      </c>
      <c r="U65" s="93">
        <v>0</v>
      </c>
      <c r="V65" s="98">
        <f t="shared" si="41"/>
        <v>0</v>
      </c>
      <c r="W65" s="34"/>
    </row>
    <row r="66" spans="1:23" ht="24.75" customHeight="1">
      <c r="A66" s="16">
        <v>3</v>
      </c>
      <c r="B66" s="17" t="s">
        <v>73</v>
      </c>
      <c r="C66" s="91">
        <v>23</v>
      </c>
      <c r="D66" s="91">
        <v>23</v>
      </c>
      <c r="E66" s="82">
        <v>13</v>
      </c>
      <c r="F66" s="98">
        <f t="shared" si="33"/>
        <v>56.52173913043478</v>
      </c>
      <c r="G66" s="82">
        <v>10</v>
      </c>
      <c r="H66" s="98">
        <f t="shared" si="34"/>
        <v>43.47826086956522</v>
      </c>
      <c r="I66" s="82">
        <v>0</v>
      </c>
      <c r="J66" s="98">
        <f t="shared" si="35"/>
        <v>0</v>
      </c>
      <c r="K66" s="82">
        <v>16</v>
      </c>
      <c r="L66" s="98">
        <f t="shared" si="36"/>
        <v>69.56521739130434</v>
      </c>
      <c r="M66" s="82">
        <v>7</v>
      </c>
      <c r="N66" s="98">
        <f t="shared" si="37"/>
        <v>30.434782608695652</v>
      </c>
      <c r="O66" s="82">
        <v>0</v>
      </c>
      <c r="P66" s="98">
        <f t="shared" si="38"/>
        <v>0</v>
      </c>
      <c r="Q66" s="82">
        <v>15</v>
      </c>
      <c r="R66" s="98">
        <f t="shared" si="39"/>
        <v>65.21739130434783</v>
      </c>
      <c r="S66" s="82">
        <v>8</v>
      </c>
      <c r="T66" s="98">
        <f t="shared" si="40"/>
        <v>34.78260869565217</v>
      </c>
      <c r="U66" s="82">
        <v>0</v>
      </c>
      <c r="V66" s="98">
        <f t="shared" si="41"/>
        <v>0</v>
      </c>
      <c r="W66" s="34"/>
    </row>
    <row r="67" spans="1:23" ht="24.75" customHeight="1">
      <c r="A67" s="205" t="s">
        <v>26</v>
      </c>
      <c r="B67" s="206"/>
      <c r="C67" s="19">
        <f>SUM(C64:C66)</f>
        <v>77</v>
      </c>
      <c r="D67" s="19">
        <f>SUM(D64:D66)</f>
        <v>76</v>
      </c>
      <c r="E67" s="19">
        <f>SUM(E64:E66)</f>
        <v>54</v>
      </c>
      <c r="F67" s="98">
        <f t="shared" si="33"/>
        <v>71.05263157894737</v>
      </c>
      <c r="G67" s="19">
        <f>SUM(G64:G66)</f>
        <v>22</v>
      </c>
      <c r="H67" s="98">
        <f t="shared" si="34"/>
        <v>28.94736842105263</v>
      </c>
      <c r="I67" s="19">
        <f>SUM(I64:I66)</f>
        <v>0</v>
      </c>
      <c r="J67" s="98">
        <f t="shared" si="35"/>
        <v>0</v>
      </c>
      <c r="K67" s="19">
        <f>SUM(K64:K66)</f>
        <v>56</v>
      </c>
      <c r="L67" s="98">
        <f t="shared" si="36"/>
        <v>73.6842105263158</v>
      </c>
      <c r="M67" s="19">
        <f>SUM(M64:M66)</f>
        <v>20</v>
      </c>
      <c r="N67" s="98">
        <f t="shared" si="37"/>
        <v>26.31578947368421</v>
      </c>
      <c r="O67" s="19">
        <f>SUM(O64:O66)</f>
        <v>0</v>
      </c>
      <c r="P67" s="98">
        <f t="shared" si="38"/>
        <v>0</v>
      </c>
      <c r="Q67" s="19">
        <f>SUM(Q64:Q66)</f>
        <v>52</v>
      </c>
      <c r="R67" s="98">
        <f t="shared" si="39"/>
        <v>68.42105263157895</v>
      </c>
      <c r="S67" s="19">
        <f>SUM(S64:S66)</f>
        <v>24</v>
      </c>
      <c r="T67" s="98">
        <f t="shared" si="40"/>
        <v>31.57894736842105</v>
      </c>
      <c r="U67" s="19">
        <f>SUM(U64:U66)</f>
        <v>0</v>
      </c>
      <c r="V67" s="98">
        <f t="shared" si="41"/>
        <v>0</v>
      </c>
      <c r="W67" s="37"/>
    </row>
    <row r="68" spans="1:23" ht="24.75" customHeight="1">
      <c r="A68" s="16">
        <v>1</v>
      </c>
      <c r="B68" s="17" t="s">
        <v>37</v>
      </c>
      <c r="C68" s="91">
        <v>25</v>
      </c>
      <c r="D68" s="91">
        <v>24</v>
      </c>
      <c r="E68" s="82">
        <v>21</v>
      </c>
      <c r="F68" s="98">
        <f t="shared" si="33"/>
        <v>87.5</v>
      </c>
      <c r="G68" s="82">
        <v>3</v>
      </c>
      <c r="H68" s="98">
        <f t="shared" si="34"/>
        <v>12.5</v>
      </c>
      <c r="I68" s="82">
        <v>0</v>
      </c>
      <c r="J68" s="98">
        <f t="shared" si="35"/>
        <v>0</v>
      </c>
      <c r="K68" s="82">
        <v>15</v>
      </c>
      <c r="L68" s="98">
        <f t="shared" si="36"/>
        <v>62.5</v>
      </c>
      <c r="M68" s="82">
        <v>9</v>
      </c>
      <c r="N68" s="98">
        <f t="shared" si="37"/>
        <v>37.5</v>
      </c>
      <c r="O68" s="82">
        <v>0</v>
      </c>
      <c r="P68" s="98">
        <f t="shared" si="38"/>
        <v>0</v>
      </c>
      <c r="Q68" s="82">
        <v>15</v>
      </c>
      <c r="R68" s="98">
        <f t="shared" si="39"/>
        <v>62.5</v>
      </c>
      <c r="S68" s="82">
        <v>9</v>
      </c>
      <c r="T68" s="98">
        <f t="shared" si="40"/>
        <v>37.5</v>
      </c>
      <c r="U68" s="82">
        <v>0</v>
      </c>
      <c r="V68" s="98">
        <f t="shared" si="41"/>
        <v>0</v>
      </c>
      <c r="W68" s="34"/>
    </row>
    <row r="69" spans="1:23" ht="24.75" customHeight="1">
      <c r="A69" s="16">
        <v>2</v>
      </c>
      <c r="B69" s="17" t="s">
        <v>38</v>
      </c>
      <c r="C69" s="91">
        <v>27</v>
      </c>
      <c r="D69" s="91">
        <v>27</v>
      </c>
      <c r="E69" s="82">
        <v>23</v>
      </c>
      <c r="F69" s="98">
        <f t="shared" si="33"/>
        <v>85.18518518518518</v>
      </c>
      <c r="G69" s="82">
        <v>4</v>
      </c>
      <c r="H69" s="98">
        <f t="shared" si="34"/>
        <v>14.814814814814813</v>
      </c>
      <c r="I69" s="82">
        <v>0</v>
      </c>
      <c r="J69" s="98">
        <f t="shared" si="35"/>
        <v>0</v>
      </c>
      <c r="K69" s="82">
        <v>16</v>
      </c>
      <c r="L69" s="98">
        <f t="shared" si="36"/>
        <v>59.25925925925925</v>
      </c>
      <c r="M69" s="82">
        <v>11</v>
      </c>
      <c r="N69" s="98">
        <f t="shared" si="37"/>
        <v>40.74074074074074</v>
      </c>
      <c r="O69" s="82">
        <v>0</v>
      </c>
      <c r="P69" s="98">
        <f t="shared" si="38"/>
        <v>0</v>
      </c>
      <c r="Q69" s="82">
        <v>17</v>
      </c>
      <c r="R69" s="98">
        <f t="shared" si="39"/>
        <v>62.96296296296296</v>
      </c>
      <c r="S69" s="82">
        <v>10</v>
      </c>
      <c r="T69" s="98">
        <f t="shared" si="40"/>
        <v>37.03703703703704</v>
      </c>
      <c r="U69" s="82">
        <v>0</v>
      </c>
      <c r="V69" s="98">
        <f t="shared" si="41"/>
        <v>0</v>
      </c>
      <c r="W69" s="34"/>
    </row>
    <row r="70" spans="1:23" ht="24.75" customHeight="1">
      <c r="A70" s="203" t="s">
        <v>26</v>
      </c>
      <c r="B70" s="204"/>
      <c r="C70" s="19">
        <f>SUM(C68:C69)</f>
        <v>52</v>
      </c>
      <c r="D70" s="19">
        <f>SUM(D68:D69)</f>
        <v>51</v>
      </c>
      <c r="E70" s="19">
        <f>SUM(E68:E69)</f>
        <v>44</v>
      </c>
      <c r="F70" s="98">
        <f t="shared" si="33"/>
        <v>86.27450980392156</v>
      </c>
      <c r="G70" s="19">
        <f>SUM(G68:G69)</f>
        <v>7</v>
      </c>
      <c r="H70" s="98">
        <f t="shared" si="34"/>
        <v>13.72549019607843</v>
      </c>
      <c r="I70" s="19">
        <f>SUM(I68:I69)</f>
        <v>0</v>
      </c>
      <c r="J70" s="98">
        <f t="shared" si="35"/>
        <v>0</v>
      </c>
      <c r="K70" s="19">
        <f>SUM(K68:K69)</f>
        <v>31</v>
      </c>
      <c r="L70" s="98">
        <f t="shared" si="36"/>
        <v>60.78431372549019</v>
      </c>
      <c r="M70" s="19">
        <f>SUM(M68:M69)</f>
        <v>20</v>
      </c>
      <c r="N70" s="98">
        <f t="shared" si="37"/>
        <v>39.21568627450981</v>
      </c>
      <c r="O70" s="19">
        <f>SUM(O68:O69)</f>
        <v>0</v>
      </c>
      <c r="P70" s="98">
        <f t="shared" si="38"/>
        <v>0</v>
      </c>
      <c r="Q70" s="19">
        <f>SUM(Q68:Q69)</f>
        <v>32</v>
      </c>
      <c r="R70" s="98">
        <f t="shared" si="39"/>
        <v>62.745098039215684</v>
      </c>
      <c r="S70" s="19">
        <f>SUM(S68:S69)</f>
        <v>19</v>
      </c>
      <c r="T70" s="98">
        <f t="shared" si="40"/>
        <v>37.254901960784316</v>
      </c>
      <c r="U70" s="19">
        <f>SUM(U68:U69)</f>
        <v>0</v>
      </c>
      <c r="V70" s="98">
        <f t="shared" si="41"/>
        <v>0</v>
      </c>
      <c r="W70" s="36"/>
    </row>
    <row r="71" spans="1:23" ht="24.75" customHeight="1">
      <c r="A71" s="216" t="s">
        <v>77</v>
      </c>
      <c r="B71" s="218"/>
      <c r="C71" s="97">
        <f>C70+C67+C63</f>
        <v>187</v>
      </c>
      <c r="D71" s="97">
        <f>D70+D67+D63</f>
        <v>185</v>
      </c>
      <c r="E71" s="97">
        <f>E70+E67+E63</f>
        <v>133</v>
      </c>
      <c r="F71" s="98">
        <f>E71/D71%</f>
        <v>71.89189189189189</v>
      </c>
      <c r="G71" s="97">
        <f>G70+G67+G63</f>
        <v>52</v>
      </c>
      <c r="H71" s="98">
        <f>G71/D71%</f>
        <v>28.108108108108105</v>
      </c>
      <c r="I71" s="97">
        <f>I70+I67+I63</f>
        <v>0</v>
      </c>
      <c r="J71" s="98">
        <f>I71/D71%</f>
        <v>0</v>
      </c>
      <c r="K71" s="97">
        <f>K70+K67+K63</f>
        <v>125</v>
      </c>
      <c r="L71" s="98">
        <f>K71/D71%</f>
        <v>67.56756756756756</v>
      </c>
      <c r="M71" s="97">
        <f>M70+M67+M63</f>
        <v>60</v>
      </c>
      <c r="N71" s="98">
        <f>M71/D71%</f>
        <v>32.43243243243243</v>
      </c>
      <c r="O71" s="97">
        <f>O70+O67+O63</f>
        <v>0</v>
      </c>
      <c r="P71" s="98">
        <f>O71/D71%</f>
        <v>0</v>
      </c>
      <c r="Q71" s="97">
        <f>Q70+Q67+Q63</f>
        <v>119</v>
      </c>
      <c r="R71" s="98">
        <f>Q71/D71%</f>
        <v>64.32432432432432</v>
      </c>
      <c r="S71" s="97">
        <f>S70+S67+S63</f>
        <v>66</v>
      </c>
      <c r="T71" s="98">
        <f>S71/D71%</f>
        <v>35.67567567567568</v>
      </c>
      <c r="U71" s="97">
        <f>U70+U67+U63</f>
        <v>0</v>
      </c>
      <c r="V71" s="98">
        <f>U71/D71%</f>
        <v>0</v>
      </c>
      <c r="W71" s="36"/>
    </row>
    <row r="72" spans="1:23" ht="24.75" customHeight="1">
      <c r="A72" s="197" t="s">
        <v>26</v>
      </c>
      <c r="B72" s="197"/>
      <c r="C72" s="18">
        <f>C70+C67+C63+C59+C56</f>
        <v>286</v>
      </c>
      <c r="D72" s="18">
        <f>D70+D67+D63+D59+D56</f>
        <v>282</v>
      </c>
      <c r="E72" s="18">
        <f>E70+E67+E63+E59+E56</f>
        <v>206</v>
      </c>
      <c r="F72" s="83">
        <f>E72/D72%</f>
        <v>73.04964539007092</v>
      </c>
      <c r="G72" s="18">
        <f>G70+G67+G63+G59+G56</f>
        <v>76</v>
      </c>
      <c r="H72" s="83">
        <f>G72/D72%</f>
        <v>26.95035460992908</v>
      </c>
      <c r="I72" s="18">
        <f>I70+I67+I63+I59+I56</f>
        <v>0</v>
      </c>
      <c r="J72" s="83">
        <f>I72/D72%</f>
        <v>0</v>
      </c>
      <c r="K72" s="18">
        <f>K70+K67+K63+K59+K56</f>
        <v>196</v>
      </c>
      <c r="L72" s="83">
        <f>K72/D72%</f>
        <v>69.50354609929079</v>
      </c>
      <c r="M72" s="18">
        <f>M70+M67+M63+M59+M56</f>
        <v>86</v>
      </c>
      <c r="N72" s="83">
        <f>M72/D72%</f>
        <v>30.49645390070922</v>
      </c>
      <c r="O72" s="18">
        <f>O70+O67+O63+O59+O56</f>
        <v>0</v>
      </c>
      <c r="P72" s="83">
        <f>O72/D72%</f>
        <v>0</v>
      </c>
      <c r="Q72" s="18">
        <f>Q70+Q67+Q63+Q59+Q56</f>
        <v>184</v>
      </c>
      <c r="R72" s="83">
        <f>Q72/D72%</f>
        <v>65.24822695035462</v>
      </c>
      <c r="S72" s="18">
        <f>S70+S67+S63+S59+S56</f>
        <v>97</v>
      </c>
      <c r="T72" s="83">
        <f>S72/D72%</f>
        <v>34.39716312056738</v>
      </c>
      <c r="U72" s="18">
        <f>U70+U67+U63+U59+U56</f>
        <v>1</v>
      </c>
      <c r="V72" s="83">
        <f>U72/D72%</f>
        <v>0.3546099290780142</v>
      </c>
      <c r="W72" s="38"/>
    </row>
    <row r="73" spans="1:23" ht="24.75" customHeight="1">
      <c r="A73" s="11"/>
      <c r="B73" s="11"/>
      <c r="C73" s="11"/>
      <c r="D73" s="38"/>
      <c r="E73" s="38"/>
      <c r="F73" s="79"/>
      <c r="G73" s="38"/>
      <c r="H73" s="79"/>
      <c r="I73" s="38"/>
      <c r="J73" s="79"/>
      <c r="K73" s="38"/>
      <c r="L73" s="79"/>
      <c r="M73" s="38"/>
      <c r="N73" s="79"/>
      <c r="O73" s="38"/>
      <c r="P73" s="79"/>
      <c r="Q73" s="38"/>
      <c r="R73" s="79"/>
      <c r="S73" s="38"/>
      <c r="T73" s="79"/>
      <c r="U73" s="38"/>
      <c r="V73" s="79"/>
      <c r="W73" s="38"/>
    </row>
    <row r="74" spans="1:23" ht="6" customHeight="1">
      <c r="A74" s="11"/>
      <c r="B74" s="11"/>
      <c r="C74" s="11"/>
      <c r="D74" s="38"/>
      <c r="E74" s="38"/>
      <c r="F74" s="79"/>
      <c r="G74" s="38"/>
      <c r="H74" s="79"/>
      <c r="I74" s="38"/>
      <c r="J74" s="79"/>
      <c r="K74" s="38"/>
      <c r="L74" s="79"/>
      <c r="M74" s="38"/>
      <c r="N74" s="79"/>
      <c r="O74" s="38"/>
      <c r="P74" s="79"/>
      <c r="Q74" s="38"/>
      <c r="R74" s="79"/>
      <c r="S74" s="38"/>
      <c r="T74" s="79"/>
      <c r="U74" s="38"/>
      <c r="V74" s="79"/>
      <c r="W74" s="38"/>
    </row>
    <row r="75" spans="1:23" ht="19.5" customHeight="1">
      <c r="A75" s="207" t="s">
        <v>3</v>
      </c>
      <c r="B75" s="207" t="s">
        <v>23</v>
      </c>
      <c r="C75" s="207" t="s">
        <v>28</v>
      </c>
      <c r="D75" s="198" t="s">
        <v>42</v>
      </c>
      <c r="E75" s="199" t="s">
        <v>27</v>
      </c>
      <c r="F75" s="210"/>
      <c r="G75" s="210"/>
      <c r="H75" s="210"/>
      <c r="I75" s="210"/>
      <c r="J75" s="200"/>
      <c r="K75" s="213" t="s">
        <v>43</v>
      </c>
      <c r="L75" s="214"/>
      <c r="M75" s="214"/>
      <c r="N75" s="214"/>
      <c r="O75" s="214"/>
      <c r="P75" s="215"/>
      <c r="Q75" s="199" t="s">
        <v>75</v>
      </c>
      <c r="R75" s="210"/>
      <c r="S75" s="210"/>
      <c r="T75" s="210"/>
      <c r="U75" s="210"/>
      <c r="V75" s="200"/>
      <c r="W75" s="28"/>
    </row>
    <row r="76" spans="1:23" ht="19.5" customHeight="1">
      <c r="A76" s="208"/>
      <c r="B76" s="208"/>
      <c r="C76" s="208"/>
      <c r="D76" s="198"/>
      <c r="E76" s="199" t="s">
        <v>4</v>
      </c>
      <c r="F76" s="200"/>
      <c r="G76" s="199" t="s">
        <v>25</v>
      </c>
      <c r="H76" s="200"/>
      <c r="I76" s="21" t="s">
        <v>5</v>
      </c>
      <c r="J76" s="22"/>
      <c r="K76" s="199" t="s">
        <v>4</v>
      </c>
      <c r="L76" s="200"/>
      <c r="M76" s="199" t="s">
        <v>25</v>
      </c>
      <c r="N76" s="200"/>
      <c r="O76" s="199" t="s">
        <v>5</v>
      </c>
      <c r="P76" s="200"/>
      <c r="Q76" s="199" t="s">
        <v>4</v>
      </c>
      <c r="R76" s="200"/>
      <c r="S76" s="199" t="s">
        <v>25</v>
      </c>
      <c r="T76" s="200"/>
      <c r="U76" s="199" t="s">
        <v>5</v>
      </c>
      <c r="V76" s="200"/>
      <c r="W76" s="29"/>
    </row>
    <row r="77" spans="1:23" ht="33" customHeight="1">
      <c r="A77" s="209"/>
      <c r="B77" s="209"/>
      <c r="C77" s="209"/>
      <c r="D77" s="198"/>
      <c r="E77" s="9" t="s">
        <v>15</v>
      </c>
      <c r="F77" s="9" t="s">
        <v>22</v>
      </c>
      <c r="G77" s="9" t="s">
        <v>15</v>
      </c>
      <c r="H77" s="9" t="s">
        <v>22</v>
      </c>
      <c r="I77" s="9" t="s">
        <v>15</v>
      </c>
      <c r="J77" s="9" t="s">
        <v>22</v>
      </c>
      <c r="K77" s="9" t="s">
        <v>15</v>
      </c>
      <c r="L77" s="9" t="s">
        <v>22</v>
      </c>
      <c r="M77" s="9" t="s">
        <v>15</v>
      </c>
      <c r="N77" s="9" t="s">
        <v>22</v>
      </c>
      <c r="O77" s="9" t="s">
        <v>15</v>
      </c>
      <c r="P77" s="9" t="s">
        <v>22</v>
      </c>
      <c r="Q77" s="9" t="s">
        <v>15</v>
      </c>
      <c r="R77" s="9" t="s">
        <v>22</v>
      </c>
      <c r="S77" s="9" t="s">
        <v>15</v>
      </c>
      <c r="T77" s="9" t="s">
        <v>15</v>
      </c>
      <c r="U77" s="9" t="s">
        <v>22</v>
      </c>
      <c r="V77" s="9" t="s">
        <v>15</v>
      </c>
      <c r="W77" s="28"/>
    </row>
    <row r="78" spans="1:23" ht="19.5" customHeight="1">
      <c r="A78" s="16">
        <v>1</v>
      </c>
      <c r="B78" s="17" t="s">
        <v>29</v>
      </c>
      <c r="C78" s="92">
        <v>23</v>
      </c>
      <c r="D78" s="92">
        <v>23</v>
      </c>
      <c r="E78" s="82">
        <v>20</v>
      </c>
      <c r="F78" s="83">
        <f aca="true" t="shared" si="42" ref="F78:F84">E78/D78%</f>
        <v>86.95652173913044</v>
      </c>
      <c r="G78" s="82">
        <v>3</v>
      </c>
      <c r="H78" s="83">
        <f aca="true" t="shared" si="43" ref="H78:H84">G78/D78%</f>
        <v>13.043478260869565</v>
      </c>
      <c r="I78" s="82">
        <v>0</v>
      </c>
      <c r="J78" s="83">
        <f aca="true" t="shared" si="44" ref="J78:J84">I78/D78%</f>
        <v>0</v>
      </c>
      <c r="K78" s="82"/>
      <c r="L78" s="83"/>
      <c r="M78" s="82"/>
      <c r="N78" s="83"/>
      <c r="O78" s="82"/>
      <c r="P78" s="83"/>
      <c r="Q78" s="82">
        <v>19</v>
      </c>
      <c r="R78" s="83">
        <f aca="true" t="shared" si="45" ref="R78:R84">Q78/D78%</f>
        <v>82.6086956521739</v>
      </c>
      <c r="S78" s="82">
        <v>4</v>
      </c>
      <c r="T78" s="83">
        <f aca="true" t="shared" si="46" ref="T78:T84">S78/D78%</f>
        <v>17.391304347826086</v>
      </c>
      <c r="U78" s="82">
        <v>0</v>
      </c>
      <c r="V78" s="83">
        <f aca="true" t="shared" si="47" ref="V78:V84">U78/D78%</f>
        <v>0</v>
      </c>
      <c r="W78" s="30"/>
    </row>
    <row r="79" spans="1:23" ht="19.5" customHeight="1">
      <c r="A79" s="16">
        <v>2</v>
      </c>
      <c r="B79" s="17" t="s">
        <v>30</v>
      </c>
      <c r="C79" s="92">
        <v>22</v>
      </c>
      <c r="D79" s="92">
        <v>22</v>
      </c>
      <c r="E79" s="82">
        <v>19</v>
      </c>
      <c r="F79" s="83">
        <f t="shared" si="42"/>
        <v>86.36363636363636</v>
      </c>
      <c r="G79" s="82">
        <v>3</v>
      </c>
      <c r="H79" s="83">
        <f t="shared" si="43"/>
        <v>13.636363636363637</v>
      </c>
      <c r="I79" s="82">
        <v>0</v>
      </c>
      <c r="J79" s="83">
        <f t="shared" si="44"/>
        <v>0</v>
      </c>
      <c r="K79" s="82"/>
      <c r="L79" s="83"/>
      <c r="M79" s="82"/>
      <c r="N79" s="83"/>
      <c r="O79" s="82"/>
      <c r="P79" s="83"/>
      <c r="Q79" s="82">
        <v>17</v>
      </c>
      <c r="R79" s="83">
        <f t="shared" si="45"/>
        <v>77.27272727272727</v>
      </c>
      <c r="S79" s="82">
        <v>5</v>
      </c>
      <c r="T79" s="83">
        <f t="shared" si="46"/>
        <v>22.727272727272727</v>
      </c>
      <c r="U79" s="82">
        <v>0</v>
      </c>
      <c r="V79" s="83">
        <f t="shared" si="47"/>
        <v>0</v>
      </c>
      <c r="W79" s="31"/>
    </row>
    <row r="80" spans="1:23" ht="19.5" customHeight="1">
      <c r="A80" s="205" t="s">
        <v>26</v>
      </c>
      <c r="B80" s="206"/>
      <c r="C80" s="19">
        <f>SUM(C78:C79)</f>
        <v>45</v>
      </c>
      <c r="D80" s="19">
        <f>SUM(D78:D79)</f>
        <v>45</v>
      </c>
      <c r="E80" s="19">
        <f>SUM(E78:E79)</f>
        <v>39</v>
      </c>
      <c r="F80" s="83">
        <f t="shared" si="42"/>
        <v>86.66666666666667</v>
      </c>
      <c r="G80" s="19">
        <f>SUM(G78:G79)</f>
        <v>6</v>
      </c>
      <c r="H80" s="83">
        <f t="shared" si="43"/>
        <v>13.333333333333332</v>
      </c>
      <c r="I80" s="19">
        <f>SUM(I78:I79)</f>
        <v>0</v>
      </c>
      <c r="J80" s="83">
        <f t="shared" si="44"/>
        <v>0</v>
      </c>
      <c r="K80" s="18"/>
      <c r="L80" s="83"/>
      <c r="M80" s="18"/>
      <c r="N80" s="83"/>
      <c r="O80" s="18"/>
      <c r="P80" s="83"/>
      <c r="Q80" s="19">
        <f>SUM(Q78:Q79)</f>
        <v>36</v>
      </c>
      <c r="R80" s="83">
        <f t="shared" si="45"/>
        <v>80</v>
      </c>
      <c r="S80" s="19">
        <f>SUM(S78:S79)</f>
        <v>9</v>
      </c>
      <c r="T80" s="83">
        <f t="shared" si="46"/>
        <v>20</v>
      </c>
      <c r="U80" s="19">
        <f>SUM(U78:U79)</f>
        <v>0</v>
      </c>
      <c r="V80" s="83">
        <f t="shared" si="47"/>
        <v>0</v>
      </c>
      <c r="W80" s="31"/>
    </row>
    <row r="81" spans="1:23" ht="19.5" customHeight="1">
      <c r="A81" s="16">
        <v>1</v>
      </c>
      <c r="B81" s="17" t="s">
        <v>31</v>
      </c>
      <c r="C81" s="92">
        <v>26</v>
      </c>
      <c r="D81" s="92">
        <v>25</v>
      </c>
      <c r="E81" s="82">
        <v>21</v>
      </c>
      <c r="F81" s="83">
        <f t="shared" si="42"/>
        <v>84</v>
      </c>
      <c r="G81" s="82">
        <v>4</v>
      </c>
      <c r="H81" s="83">
        <f t="shared" si="43"/>
        <v>16</v>
      </c>
      <c r="I81" s="82">
        <v>0</v>
      </c>
      <c r="J81" s="83">
        <f t="shared" si="44"/>
        <v>0</v>
      </c>
      <c r="K81" s="82"/>
      <c r="L81" s="83"/>
      <c r="M81" s="82"/>
      <c r="N81" s="83"/>
      <c r="O81" s="82"/>
      <c r="P81" s="83"/>
      <c r="Q81" s="82">
        <v>20</v>
      </c>
      <c r="R81" s="83">
        <f t="shared" si="45"/>
        <v>80</v>
      </c>
      <c r="S81" s="82">
        <v>5</v>
      </c>
      <c r="T81" s="83">
        <f t="shared" si="46"/>
        <v>20</v>
      </c>
      <c r="U81" s="82">
        <v>0</v>
      </c>
      <c r="V81" s="83">
        <f t="shared" si="47"/>
        <v>0</v>
      </c>
      <c r="W81" s="36"/>
    </row>
    <row r="82" spans="1:23" ht="19.5" customHeight="1">
      <c r="A82" s="16">
        <v>2</v>
      </c>
      <c r="B82" s="17" t="s">
        <v>32</v>
      </c>
      <c r="C82" s="92">
        <v>28</v>
      </c>
      <c r="D82" s="92">
        <v>27</v>
      </c>
      <c r="E82" s="82">
        <v>22</v>
      </c>
      <c r="F82" s="83">
        <f t="shared" si="42"/>
        <v>81.48148148148148</v>
      </c>
      <c r="G82" s="82">
        <v>5</v>
      </c>
      <c r="H82" s="83">
        <f t="shared" si="43"/>
        <v>18.51851851851852</v>
      </c>
      <c r="I82" s="82">
        <v>0</v>
      </c>
      <c r="J82" s="83">
        <f t="shared" si="44"/>
        <v>0</v>
      </c>
      <c r="K82" s="82"/>
      <c r="L82" s="83"/>
      <c r="M82" s="82"/>
      <c r="N82" s="83"/>
      <c r="O82" s="82"/>
      <c r="P82" s="83"/>
      <c r="Q82" s="82">
        <v>20</v>
      </c>
      <c r="R82" s="83">
        <f t="shared" si="45"/>
        <v>74.07407407407408</v>
      </c>
      <c r="S82" s="82">
        <v>7</v>
      </c>
      <c r="T82" s="83">
        <f t="shared" si="46"/>
        <v>25.925925925925924</v>
      </c>
      <c r="U82" s="82">
        <v>0</v>
      </c>
      <c r="V82" s="83">
        <f t="shared" si="47"/>
        <v>0</v>
      </c>
      <c r="W82" s="34"/>
    </row>
    <row r="83" spans="1:23" ht="19.5" customHeight="1">
      <c r="A83" s="205" t="s">
        <v>26</v>
      </c>
      <c r="B83" s="206"/>
      <c r="C83" s="19">
        <f>SUM(C81:C82)</f>
        <v>54</v>
      </c>
      <c r="D83" s="19">
        <f>SUM(D81:D82)</f>
        <v>52</v>
      </c>
      <c r="E83" s="19">
        <f>SUM(E81:E82)</f>
        <v>43</v>
      </c>
      <c r="F83" s="83">
        <f t="shared" si="42"/>
        <v>82.6923076923077</v>
      </c>
      <c r="G83" s="19">
        <f>SUM(G81:G82)</f>
        <v>9</v>
      </c>
      <c r="H83" s="83">
        <f t="shared" si="43"/>
        <v>17.307692307692307</v>
      </c>
      <c r="I83" s="19">
        <f>SUM(I81:I82)</f>
        <v>0</v>
      </c>
      <c r="J83" s="83">
        <f t="shared" si="44"/>
        <v>0</v>
      </c>
      <c r="K83" s="19"/>
      <c r="L83" s="83"/>
      <c r="M83" s="18"/>
      <c r="N83" s="83"/>
      <c r="O83" s="18"/>
      <c r="P83" s="83"/>
      <c r="Q83" s="19">
        <f>SUM(Q81:Q82)</f>
        <v>40</v>
      </c>
      <c r="R83" s="83">
        <f t="shared" si="45"/>
        <v>76.92307692307692</v>
      </c>
      <c r="S83" s="19">
        <f>SUM(S81:S82)</f>
        <v>12</v>
      </c>
      <c r="T83" s="83">
        <f t="shared" si="46"/>
        <v>23.076923076923077</v>
      </c>
      <c r="U83" s="19">
        <f>SUM(U81:U82)</f>
        <v>0</v>
      </c>
      <c r="V83" s="83">
        <f t="shared" si="47"/>
        <v>0</v>
      </c>
      <c r="W83" s="34"/>
    </row>
    <row r="84" spans="1:23" ht="19.5" customHeight="1">
      <c r="A84" s="205" t="s">
        <v>76</v>
      </c>
      <c r="B84" s="206"/>
      <c r="C84" s="153">
        <f>C83+C80</f>
        <v>99</v>
      </c>
      <c r="D84" s="153">
        <f>D83+D80</f>
        <v>97</v>
      </c>
      <c r="E84" s="153">
        <f>E83+E80</f>
        <v>82</v>
      </c>
      <c r="F84" s="154">
        <f t="shared" si="42"/>
        <v>84.5360824742268</v>
      </c>
      <c r="G84" s="153">
        <f>G83+G80</f>
        <v>15</v>
      </c>
      <c r="H84" s="154">
        <f t="shared" si="43"/>
        <v>15.463917525773196</v>
      </c>
      <c r="I84" s="153">
        <f>I83+I80</f>
        <v>0</v>
      </c>
      <c r="J84" s="154">
        <f t="shared" si="44"/>
        <v>0</v>
      </c>
      <c r="K84" s="97"/>
      <c r="L84" s="98"/>
      <c r="M84" s="99"/>
      <c r="N84" s="98"/>
      <c r="O84" s="99"/>
      <c r="P84" s="98"/>
      <c r="Q84" s="153">
        <f>Q83+Q80</f>
        <v>76</v>
      </c>
      <c r="R84" s="154">
        <f t="shared" si="45"/>
        <v>78.35051546391753</v>
      </c>
      <c r="S84" s="153">
        <f>S83+S80</f>
        <v>21</v>
      </c>
      <c r="T84" s="154">
        <f t="shared" si="46"/>
        <v>21.649484536082475</v>
      </c>
      <c r="U84" s="153">
        <f>U83+U80</f>
        <v>0</v>
      </c>
      <c r="V84" s="154">
        <f t="shared" si="47"/>
        <v>0</v>
      </c>
      <c r="W84" s="34"/>
    </row>
    <row r="85" spans="1:23" ht="19.5" customHeight="1">
      <c r="A85" s="16">
        <v>1</v>
      </c>
      <c r="B85" s="17" t="s">
        <v>33</v>
      </c>
      <c r="C85" s="93">
        <v>29</v>
      </c>
      <c r="D85" s="93">
        <v>29</v>
      </c>
      <c r="E85" s="91">
        <v>20</v>
      </c>
      <c r="F85" s="98">
        <f aca="true" t="shared" si="48" ref="F85:F94">E85/D85%</f>
        <v>68.96551724137932</v>
      </c>
      <c r="G85" s="93">
        <v>9</v>
      </c>
      <c r="H85" s="98">
        <f aca="true" t="shared" si="49" ref="H85:H94">G85/D85%</f>
        <v>31.03448275862069</v>
      </c>
      <c r="I85" s="93">
        <v>0</v>
      </c>
      <c r="J85" s="98">
        <f aca="true" t="shared" si="50" ref="J85:J96">I85/D85%</f>
        <v>0</v>
      </c>
      <c r="K85" s="91"/>
      <c r="L85" s="83"/>
      <c r="M85" s="93"/>
      <c r="N85" s="83"/>
      <c r="O85" s="93"/>
      <c r="P85" s="83"/>
      <c r="Q85" s="91"/>
      <c r="R85" s="83"/>
      <c r="S85" s="93"/>
      <c r="T85" s="83"/>
      <c r="U85" s="93"/>
      <c r="V85" s="83"/>
      <c r="W85" s="39"/>
    </row>
    <row r="86" spans="1:23" ht="19.5" customHeight="1">
      <c r="A86" s="16">
        <v>2</v>
      </c>
      <c r="B86" s="17" t="s">
        <v>34</v>
      </c>
      <c r="C86" s="91">
        <v>29</v>
      </c>
      <c r="D86" s="91">
        <v>29</v>
      </c>
      <c r="E86" s="82">
        <v>15</v>
      </c>
      <c r="F86" s="98">
        <f t="shared" si="48"/>
        <v>51.724137931034484</v>
      </c>
      <c r="G86" s="82">
        <v>14</v>
      </c>
      <c r="H86" s="98">
        <f t="shared" si="49"/>
        <v>48.27586206896552</v>
      </c>
      <c r="I86" s="82">
        <v>0</v>
      </c>
      <c r="J86" s="98">
        <f t="shared" si="50"/>
        <v>0</v>
      </c>
      <c r="K86" s="82"/>
      <c r="L86" s="83"/>
      <c r="M86" s="82"/>
      <c r="N86" s="83"/>
      <c r="O86" s="82"/>
      <c r="P86" s="83"/>
      <c r="Q86" s="82"/>
      <c r="R86" s="83"/>
      <c r="S86" s="82"/>
      <c r="T86" s="83"/>
      <c r="U86" s="82"/>
      <c r="V86" s="83"/>
      <c r="W86" s="39"/>
    </row>
    <row r="87" spans="1:23" ht="19.5" customHeight="1">
      <c r="A87" s="205" t="s">
        <v>26</v>
      </c>
      <c r="B87" s="206"/>
      <c r="C87" s="19">
        <f>SUM(C85:C86)</f>
        <v>58</v>
      </c>
      <c r="D87" s="19">
        <f>SUM(D85:D86)</f>
        <v>58</v>
      </c>
      <c r="E87" s="19">
        <f>SUM(E85:E86)</f>
        <v>35</v>
      </c>
      <c r="F87" s="98">
        <f t="shared" si="48"/>
        <v>60.344827586206904</v>
      </c>
      <c r="G87" s="19">
        <f>SUM(G85:G86)</f>
        <v>23</v>
      </c>
      <c r="H87" s="98">
        <f t="shared" si="49"/>
        <v>39.6551724137931</v>
      </c>
      <c r="I87" s="19">
        <f>SUM(I85:I86)</f>
        <v>0</v>
      </c>
      <c r="J87" s="98">
        <f t="shared" si="50"/>
        <v>0</v>
      </c>
      <c r="K87" s="18"/>
      <c r="L87" s="83"/>
      <c r="M87" s="18"/>
      <c r="N87" s="83"/>
      <c r="O87" s="18"/>
      <c r="P87" s="83"/>
      <c r="Q87" s="18"/>
      <c r="R87" s="83"/>
      <c r="S87" s="18"/>
      <c r="T87" s="83"/>
      <c r="U87" s="18"/>
      <c r="V87" s="83"/>
      <c r="W87" s="37"/>
    </row>
    <row r="88" spans="1:23" ht="19.5" customHeight="1">
      <c r="A88" s="16">
        <v>1</v>
      </c>
      <c r="B88" s="17" t="s">
        <v>35</v>
      </c>
      <c r="C88" s="91">
        <v>28</v>
      </c>
      <c r="D88" s="91">
        <v>27</v>
      </c>
      <c r="E88" s="82">
        <v>20</v>
      </c>
      <c r="F88" s="98">
        <f t="shared" si="48"/>
        <v>74.07407407407408</v>
      </c>
      <c r="G88" s="82">
        <v>7</v>
      </c>
      <c r="H88" s="98">
        <f t="shared" si="49"/>
        <v>25.925925925925924</v>
      </c>
      <c r="I88" s="82">
        <v>0</v>
      </c>
      <c r="J88" s="98">
        <f t="shared" si="50"/>
        <v>0</v>
      </c>
      <c r="K88" s="157">
        <v>22</v>
      </c>
      <c r="L88" s="158">
        <f>K88/D88%</f>
        <v>81.48148148148148</v>
      </c>
      <c r="M88" s="157">
        <v>5</v>
      </c>
      <c r="N88" s="158">
        <f>M88/D88%</f>
        <v>18.51851851851852</v>
      </c>
      <c r="O88" s="157">
        <v>0</v>
      </c>
      <c r="P88" s="158">
        <f>O88/D88%</f>
        <v>0</v>
      </c>
      <c r="Q88" s="82"/>
      <c r="R88" s="83"/>
      <c r="S88" s="82"/>
      <c r="T88" s="83"/>
      <c r="U88" s="82"/>
      <c r="V88" s="83"/>
      <c r="W88" s="10"/>
    </row>
    <row r="89" spans="1:23" ht="19.5" customHeight="1">
      <c r="A89" s="16">
        <v>2</v>
      </c>
      <c r="B89" s="17" t="s">
        <v>36</v>
      </c>
      <c r="C89" s="91">
        <v>26</v>
      </c>
      <c r="D89" s="91">
        <v>26</v>
      </c>
      <c r="E89" s="93">
        <v>22</v>
      </c>
      <c r="F89" s="98">
        <f t="shared" si="48"/>
        <v>84.61538461538461</v>
      </c>
      <c r="G89" s="93">
        <v>4</v>
      </c>
      <c r="H89" s="98">
        <f t="shared" si="49"/>
        <v>15.384615384615383</v>
      </c>
      <c r="I89" s="93">
        <v>0</v>
      </c>
      <c r="J89" s="98">
        <f t="shared" si="50"/>
        <v>0</v>
      </c>
      <c r="K89" s="157">
        <v>22</v>
      </c>
      <c r="L89" s="158">
        <f aca="true" t="shared" si="51" ref="L89:L94">K89/D89%</f>
        <v>84.61538461538461</v>
      </c>
      <c r="M89" s="157">
        <v>4</v>
      </c>
      <c r="N89" s="158">
        <f aca="true" t="shared" si="52" ref="N89:N94">M89/D89%</f>
        <v>15.384615384615383</v>
      </c>
      <c r="O89" s="157">
        <v>0</v>
      </c>
      <c r="P89" s="158">
        <f aca="true" t="shared" si="53" ref="P89:P94">O89/D89%</f>
        <v>0</v>
      </c>
      <c r="Q89" s="93"/>
      <c r="R89" s="83"/>
      <c r="S89" s="93"/>
      <c r="T89" s="83"/>
      <c r="U89" s="93"/>
      <c r="V89" s="83"/>
      <c r="W89" s="10"/>
    </row>
    <row r="90" spans="1:23" ht="19.5" customHeight="1">
      <c r="A90" s="16">
        <v>3</v>
      </c>
      <c r="B90" s="17" t="s">
        <v>73</v>
      </c>
      <c r="C90" s="91">
        <v>23</v>
      </c>
      <c r="D90" s="91">
        <v>23</v>
      </c>
      <c r="E90" s="82">
        <v>17</v>
      </c>
      <c r="F90" s="98">
        <f t="shared" si="48"/>
        <v>73.91304347826086</v>
      </c>
      <c r="G90" s="82">
        <v>6</v>
      </c>
      <c r="H90" s="98">
        <f t="shared" si="49"/>
        <v>26.08695652173913</v>
      </c>
      <c r="I90" s="82">
        <v>0</v>
      </c>
      <c r="J90" s="98">
        <f t="shared" si="50"/>
        <v>0</v>
      </c>
      <c r="K90" s="157">
        <v>16</v>
      </c>
      <c r="L90" s="158">
        <f t="shared" si="51"/>
        <v>69.56521739130434</v>
      </c>
      <c r="M90" s="157">
        <v>7</v>
      </c>
      <c r="N90" s="158">
        <f t="shared" si="52"/>
        <v>30.434782608695652</v>
      </c>
      <c r="O90" s="157">
        <v>0</v>
      </c>
      <c r="P90" s="158">
        <f t="shared" si="53"/>
        <v>0</v>
      </c>
      <c r="Q90" s="82"/>
      <c r="R90" s="83"/>
      <c r="S90" s="82"/>
      <c r="T90" s="83"/>
      <c r="U90" s="82"/>
      <c r="V90" s="83"/>
      <c r="W90" s="10"/>
    </row>
    <row r="91" spans="1:23" ht="19.5" customHeight="1">
      <c r="A91" s="205" t="s">
        <v>26</v>
      </c>
      <c r="B91" s="206"/>
      <c r="C91" s="19">
        <f>SUM(C88:C90)</f>
        <v>77</v>
      </c>
      <c r="D91" s="19">
        <f>SUM(D88:D90)</f>
        <v>76</v>
      </c>
      <c r="E91" s="19">
        <f>SUM(E88:E90)</f>
        <v>59</v>
      </c>
      <c r="F91" s="98">
        <f t="shared" si="48"/>
        <v>77.63157894736842</v>
      </c>
      <c r="G91" s="19">
        <f>SUM(G88:G90)</f>
        <v>17</v>
      </c>
      <c r="H91" s="98">
        <f t="shared" si="49"/>
        <v>22.36842105263158</v>
      </c>
      <c r="I91" s="19">
        <f>SUM(I88:I90)</f>
        <v>0</v>
      </c>
      <c r="J91" s="98">
        <f t="shared" si="50"/>
        <v>0</v>
      </c>
      <c r="K91" s="159">
        <f>SUM(K88:K90)</f>
        <v>60</v>
      </c>
      <c r="L91" s="158">
        <f t="shared" si="51"/>
        <v>78.94736842105263</v>
      </c>
      <c r="M91" s="159">
        <f>SUM(M88:M90)</f>
        <v>16</v>
      </c>
      <c r="N91" s="158">
        <f t="shared" si="52"/>
        <v>21.05263157894737</v>
      </c>
      <c r="O91" s="159">
        <f>SUM(O88:O90)</f>
        <v>0</v>
      </c>
      <c r="P91" s="158">
        <f t="shared" si="53"/>
        <v>0</v>
      </c>
      <c r="Q91" s="18"/>
      <c r="R91" s="83"/>
      <c r="S91" s="18"/>
      <c r="T91" s="83"/>
      <c r="U91" s="18"/>
      <c r="V91" s="83"/>
      <c r="W91" s="10"/>
    </row>
    <row r="92" spans="1:23" ht="19.5" customHeight="1">
      <c r="A92" s="16">
        <v>1</v>
      </c>
      <c r="B92" s="17" t="s">
        <v>37</v>
      </c>
      <c r="C92" s="91">
        <v>25</v>
      </c>
      <c r="D92" s="91">
        <v>24</v>
      </c>
      <c r="E92" s="82">
        <v>20</v>
      </c>
      <c r="F92" s="98">
        <f t="shared" si="48"/>
        <v>83.33333333333334</v>
      </c>
      <c r="G92" s="82">
        <v>4</v>
      </c>
      <c r="H92" s="98">
        <f t="shared" si="49"/>
        <v>16.666666666666668</v>
      </c>
      <c r="I92" s="82">
        <v>0</v>
      </c>
      <c r="J92" s="98">
        <f t="shared" si="50"/>
        <v>0</v>
      </c>
      <c r="K92" s="157">
        <v>20</v>
      </c>
      <c r="L92" s="158">
        <f t="shared" si="51"/>
        <v>83.33333333333334</v>
      </c>
      <c r="M92" s="157">
        <v>4</v>
      </c>
      <c r="N92" s="158">
        <f t="shared" si="52"/>
        <v>16.666666666666668</v>
      </c>
      <c r="O92" s="157">
        <v>0</v>
      </c>
      <c r="P92" s="158">
        <f t="shared" si="53"/>
        <v>0</v>
      </c>
      <c r="Q92" s="82"/>
      <c r="R92" s="83"/>
      <c r="S92" s="82"/>
      <c r="T92" s="83"/>
      <c r="U92" s="82"/>
      <c r="V92" s="83"/>
      <c r="W92" s="10"/>
    </row>
    <row r="93" spans="1:23" ht="19.5" customHeight="1">
      <c r="A93" s="16">
        <v>2</v>
      </c>
      <c r="B93" s="17" t="s">
        <v>38</v>
      </c>
      <c r="C93" s="91">
        <v>27</v>
      </c>
      <c r="D93" s="91">
        <v>27</v>
      </c>
      <c r="E93" s="82">
        <v>21</v>
      </c>
      <c r="F93" s="98">
        <f t="shared" si="48"/>
        <v>77.77777777777777</v>
      </c>
      <c r="G93" s="82">
        <v>6</v>
      </c>
      <c r="H93" s="98">
        <f t="shared" si="49"/>
        <v>22.22222222222222</v>
      </c>
      <c r="I93" s="82">
        <v>0</v>
      </c>
      <c r="J93" s="98">
        <f t="shared" si="50"/>
        <v>0</v>
      </c>
      <c r="K93" s="157">
        <v>22</v>
      </c>
      <c r="L93" s="158">
        <f t="shared" si="51"/>
        <v>81.48148148148148</v>
      </c>
      <c r="M93" s="157">
        <v>5</v>
      </c>
      <c r="N93" s="158">
        <f t="shared" si="52"/>
        <v>18.51851851851852</v>
      </c>
      <c r="O93" s="157">
        <v>0</v>
      </c>
      <c r="P93" s="158">
        <f t="shared" si="53"/>
        <v>0</v>
      </c>
      <c r="Q93" s="82"/>
      <c r="R93" s="83"/>
      <c r="S93" s="82"/>
      <c r="T93" s="83"/>
      <c r="U93" s="82"/>
      <c r="V93" s="83"/>
      <c r="W93" s="10"/>
    </row>
    <row r="94" spans="1:23" ht="19.5" customHeight="1">
      <c r="A94" s="203" t="s">
        <v>26</v>
      </c>
      <c r="B94" s="204"/>
      <c r="C94" s="19">
        <f>SUM(C92:C93)</f>
        <v>52</v>
      </c>
      <c r="D94" s="19">
        <f>SUM(D92:D93)</f>
        <v>51</v>
      </c>
      <c r="E94" s="19">
        <f>SUM(E92:E93)</f>
        <v>41</v>
      </c>
      <c r="F94" s="98">
        <f t="shared" si="48"/>
        <v>80.3921568627451</v>
      </c>
      <c r="G94" s="19">
        <f>SUM(G92:G93)</f>
        <v>10</v>
      </c>
      <c r="H94" s="98">
        <f t="shared" si="49"/>
        <v>19.607843137254903</v>
      </c>
      <c r="I94" s="19">
        <f>SUM(I92:I93)</f>
        <v>0</v>
      </c>
      <c r="J94" s="98">
        <f t="shared" si="50"/>
        <v>0</v>
      </c>
      <c r="K94" s="159">
        <f>SUM(K92:K93)</f>
        <v>42</v>
      </c>
      <c r="L94" s="158">
        <f t="shared" si="51"/>
        <v>82.35294117647058</v>
      </c>
      <c r="M94" s="159">
        <f>SUM(M92:M93)</f>
        <v>9</v>
      </c>
      <c r="N94" s="158">
        <f t="shared" si="52"/>
        <v>17.647058823529413</v>
      </c>
      <c r="O94" s="159">
        <f>SUM(O92:O93)</f>
        <v>0</v>
      </c>
      <c r="P94" s="158">
        <f t="shared" si="53"/>
        <v>0</v>
      </c>
      <c r="Q94" s="60"/>
      <c r="R94" s="83"/>
      <c r="S94" s="60"/>
      <c r="T94" s="83"/>
      <c r="U94" s="60"/>
      <c r="V94" s="83"/>
      <c r="W94" s="10"/>
    </row>
    <row r="95" spans="1:23" ht="19.5" customHeight="1">
      <c r="A95" s="205" t="s">
        <v>77</v>
      </c>
      <c r="B95" s="206"/>
      <c r="C95" s="99">
        <f>C94+C91+C87</f>
        <v>187</v>
      </c>
      <c r="D95" s="99">
        <f>D94+D91+D87</f>
        <v>185</v>
      </c>
      <c r="E95" s="99">
        <f>E94+E91+E87</f>
        <v>135</v>
      </c>
      <c r="F95" s="98">
        <f>E95/D95%</f>
        <v>72.97297297297297</v>
      </c>
      <c r="G95" s="99">
        <f>G94+G91+G87</f>
        <v>50</v>
      </c>
      <c r="H95" s="98">
        <f>G95/D95%</f>
        <v>27.027027027027025</v>
      </c>
      <c r="I95" s="99">
        <f>I94+I91+I87</f>
        <v>0</v>
      </c>
      <c r="J95" s="98">
        <f t="shared" si="50"/>
        <v>0</v>
      </c>
      <c r="K95" s="155">
        <f>K94+K91+K87</f>
        <v>102</v>
      </c>
      <c r="L95" s="154">
        <f>K95/127%</f>
        <v>80.31496062992126</v>
      </c>
      <c r="M95" s="155">
        <f>M94+M91+M87</f>
        <v>25</v>
      </c>
      <c r="N95" s="154">
        <f>M95/127%</f>
        <v>19.68503937007874</v>
      </c>
      <c r="O95" s="155">
        <f>O94+O91+O87</f>
        <v>0</v>
      </c>
      <c r="P95" s="156">
        <f>O95/D95%</f>
        <v>0</v>
      </c>
      <c r="Q95" s="18"/>
      <c r="R95" s="83"/>
      <c r="S95" s="18"/>
      <c r="T95" s="83"/>
      <c r="U95" s="18"/>
      <c r="V95" s="83"/>
      <c r="W95" s="10"/>
    </row>
    <row r="96" spans="1:23" ht="19.5" customHeight="1">
      <c r="A96" s="197" t="s">
        <v>26</v>
      </c>
      <c r="B96" s="197"/>
      <c r="C96" s="161">
        <f>C94+C91+C87+C83+C80</f>
        <v>286</v>
      </c>
      <c r="D96" s="161">
        <f>D94+D91+D87+D83+D80</f>
        <v>282</v>
      </c>
      <c r="E96" s="161">
        <f>E94+E91+E87+E83+E80</f>
        <v>217</v>
      </c>
      <c r="F96" s="162">
        <f>E96/D96%</f>
        <v>76.95035460992908</v>
      </c>
      <c r="G96" s="161">
        <f>G94+G91+G87+G83+G80</f>
        <v>65</v>
      </c>
      <c r="H96" s="162">
        <f>G96/D96%</f>
        <v>23.049645390070925</v>
      </c>
      <c r="I96" s="161">
        <f>I94+I91+I87+I83+I80</f>
        <v>0</v>
      </c>
      <c r="J96" s="152">
        <f t="shared" si="50"/>
        <v>0</v>
      </c>
      <c r="K96" s="160"/>
      <c r="L96" s="158"/>
      <c r="M96" s="160"/>
      <c r="N96" s="158"/>
      <c r="O96" s="160"/>
      <c r="P96" s="158"/>
      <c r="Q96" s="18"/>
      <c r="R96" s="83"/>
      <c r="S96" s="18"/>
      <c r="T96" s="83"/>
      <c r="U96" s="18"/>
      <c r="V96" s="83"/>
      <c r="W96" s="10"/>
    </row>
    <row r="97" spans="1:24" ht="21.75" customHeight="1">
      <c r="A97" s="62" t="s">
        <v>16</v>
      </c>
      <c r="B97" s="62"/>
      <c r="C97" s="6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V97" s="20"/>
      <c r="W97" s="73"/>
      <c r="X97" s="73"/>
    </row>
    <row r="98" spans="1:22" ht="21.75" customHeight="1">
      <c r="A98" s="61" t="s">
        <v>45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58"/>
      <c r="R98" s="58"/>
      <c r="S98" s="58"/>
      <c r="T98" s="58"/>
      <c r="U98" s="58"/>
      <c r="V98" s="55"/>
    </row>
    <row r="99" spans="1:22" ht="21.75" customHeight="1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7"/>
    </row>
    <row r="100" spans="1:22" ht="21.75" customHeight="1">
      <c r="A100" s="71"/>
      <c r="B100" s="47"/>
      <c r="C100" s="47"/>
      <c r="D100" s="47"/>
      <c r="E100" s="47"/>
      <c r="F100" s="47"/>
      <c r="G100" s="47"/>
      <c r="H100" s="196" t="s">
        <v>234</v>
      </c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</row>
    <row r="101" spans="1:22" ht="18" customHeight="1">
      <c r="A101" s="71"/>
      <c r="B101" s="44" t="s">
        <v>48</v>
      </c>
      <c r="C101" s="44"/>
      <c r="D101" s="44"/>
      <c r="E101" s="44"/>
      <c r="F101" s="47"/>
      <c r="G101" s="47"/>
      <c r="H101" s="47"/>
      <c r="I101" s="201" t="s">
        <v>20</v>
      </c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</row>
    <row r="102" spans="1:23" ht="18.75">
      <c r="A102" s="71"/>
      <c r="B102" s="44"/>
      <c r="C102" s="44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72"/>
      <c r="S102" s="72"/>
      <c r="T102" s="72"/>
      <c r="U102" s="72"/>
      <c r="V102" s="72"/>
      <c r="W102" s="20"/>
    </row>
    <row r="103" spans="1:22" ht="18.75">
      <c r="A103" s="71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72"/>
      <c r="S103" s="72"/>
      <c r="T103" s="72"/>
      <c r="U103" s="72"/>
      <c r="V103" s="72"/>
    </row>
    <row r="104" spans="1:23" ht="18.75">
      <c r="A104" s="71"/>
      <c r="B104" s="44" t="s">
        <v>44</v>
      </c>
      <c r="C104" s="44"/>
      <c r="D104" s="44"/>
      <c r="E104" s="44"/>
      <c r="F104" s="57"/>
      <c r="G104" s="57"/>
      <c r="H104" s="57"/>
      <c r="I104" s="57"/>
      <c r="J104" s="57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44"/>
      <c r="W104" s="7"/>
    </row>
    <row r="105" spans="1:23" ht="15.75">
      <c r="A105" s="12"/>
      <c r="R105" s="13"/>
      <c r="S105" s="13"/>
      <c r="T105" s="13"/>
      <c r="U105" s="13"/>
      <c r="V105" s="13"/>
      <c r="W105" s="72"/>
    </row>
    <row r="106" ht="15.75">
      <c r="W106" s="72"/>
    </row>
    <row r="107" spans="1:23" ht="15.75">
      <c r="A107" s="12"/>
      <c r="R107" s="13"/>
      <c r="S107" s="13"/>
      <c r="T107" s="13"/>
      <c r="U107" s="13"/>
      <c r="V107" s="13"/>
      <c r="W107" s="72"/>
    </row>
    <row r="108" ht="15.75">
      <c r="W108" s="72"/>
    </row>
    <row r="109" ht="15.75">
      <c r="W109" s="26"/>
    </row>
    <row r="110" ht="15.75">
      <c r="W110" s="26"/>
    </row>
    <row r="111" ht="15.75">
      <c r="W111" s="26"/>
    </row>
    <row r="112" ht="15.75">
      <c r="W112" s="26"/>
    </row>
  </sheetData>
  <sheetProtection/>
  <mergeCells count="99">
    <mergeCell ref="A84:B84"/>
    <mergeCell ref="A95:B95"/>
    <mergeCell ref="A14:B14"/>
    <mergeCell ref="A25:B25"/>
    <mergeCell ref="A38:B38"/>
    <mergeCell ref="A60:B60"/>
    <mergeCell ref="A71:B71"/>
    <mergeCell ref="A91:B91"/>
    <mergeCell ref="A87:B87"/>
    <mergeCell ref="U76:V76"/>
    <mergeCell ref="Q51:V51"/>
    <mergeCell ref="U52:V52"/>
    <mergeCell ref="S52:T52"/>
    <mergeCell ref="Q52:R52"/>
    <mergeCell ref="G30:H30"/>
    <mergeCell ref="I30:J30"/>
    <mergeCell ref="S30:T30"/>
    <mergeCell ref="O6:P6"/>
    <mergeCell ref="M76:N76"/>
    <mergeCell ref="Q6:R6"/>
    <mergeCell ref="K29:P29"/>
    <mergeCell ref="Q75:V75"/>
    <mergeCell ref="Q30:R30"/>
    <mergeCell ref="O52:P52"/>
    <mergeCell ref="U30:V30"/>
    <mergeCell ref="A48:B48"/>
    <mergeCell ref="K76:L76"/>
    <mergeCell ref="A83:B83"/>
    <mergeCell ref="A80:B80"/>
    <mergeCell ref="E75:J75"/>
    <mergeCell ref="B75:B77"/>
    <mergeCell ref="K75:P75"/>
    <mergeCell ref="G76:H76"/>
    <mergeCell ref="G52:H52"/>
    <mergeCell ref="C51:C53"/>
    <mergeCell ref="E29:J29"/>
    <mergeCell ref="Q29:V29"/>
    <mergeCell ref="Q5:V5"/>
    <mergeCell ref="K5:P5"/>
    <mergeCell ref="M6:N6"/>
    <mergeCell ref="K6:L6"/>
    <mergeCell ref="G6:H6"/>
    <mergeCell ref="A3:V3"/>
    <mergeCell ref="A4:V4"/>
    <mergeCell ref="I6:J6"/>
    <mergeCell ref="S6:T6"/>
    <mergeCell ref="U6:V6"/>
    <mergeCell ref="D5:D7"/>
    <mergeCell ref="C5:C7"/>
    <mergeCell ref="A24:B24"/>
    <mergeCell ref="A26:B26"/>
    <mergeCell ref="A13:B13"/>
    <mergeCell ref="A17:B17"/>
    <mergeCell ref="A21:B21"/>
    <mergeCell ref="A1:H1"/>
    <mergeCell ref="E6:F6"/>
    <mergeCell ref="A5:A7"/>
    <mergeCell ref="B5:B7"/>
    <mergeCell ref="E5:J5"/>
    <mergeCell ref="E30:F30"/>
    <mergeCell ref="A45:B45"/>
    <mergeCell ref="A41:B41"/>
    <mergeCell ref="I52:J52"/>
    <mergeCell ref="K52:L52"/>
    <mergeCell ref="A34:B34"/>
    <mergeCell ref="A37:B37"/>
    <mergeCell ref="A51:A53"/>
    <mergeCell ref="A29:A31"/>
    <mergeCell ref="B29:B31"/>
    <mergeCell ref="A10:B10"/>
    <mergeCell ref="D29:D31"/>
    <mergeCell ref="E51:J51"/>
    <mergeCell ref="E52:F52"/>
    <mergeCell ref="M30:N30"/>
    <mergeCell ref="O30:P30"/>
    <mergeCell ref="M52:N52"/>
    <mergeCell ref="K30:L30"/>
    <mergeCell ref="K51:P51"/>
    <mergeCell ref="C29:C31"/>
    <mergeCell ref="K104:U104"/>
    <mergeCell ref="A94:B94"/>
    <mergeCell ref="A72:B72"/>
    <mergeCell ref="A67:B67"/>
    <mergeCell ref="D75:D77"/>
    <mergeCell ref="A75:A77"/>
    <mergeCell ref="C75:C77"/>
    <mergeCell ref="A70:B70"/>
    <mergeCell ref="Q76:R76"/>
    <mergeCell ref="S76:T76"/>
    <mergeCell ref="H100:V100"/>
    <mergeCell ref="A96:B96"/>
    <mergeCell ref="D51:D53"/>
    <mergeCell ref="E76:F76"/>
    <mergeCell ref="O76:P76"/>
    <mergeCell ref="I101:V101"/>
    <mergeCell ref="A63:B63"/>
    <mergeCell ref="A56:B56"/>
    <mergeCell ref="A59:B59"/>
    <mergeCell ref="B51:B53"/>
  </mergeCells>
  <printOptions/>
  <pageMargins left="0.1968503937007874" right="0" top="0.15748031496062992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P9" sqref="P9"/>
    </sheetView>
  </sheetViews>
  <sheetFormatPr defaultColWidth="9.00390625" defaultRowHeight="15.75"/>
  <cols>
    <col min="1" max="1" width="3.625" style="122" customWidth="1"/>
    <col min="2" max="2" width="4.125" style="122" customWidth="1"/>
    <col min="3" max="4" width="3.25390625" style="124" customWidth="1"/>
    <col min="5" max="5" width="5.75390625" style="124" customWidth="1"/>
    <col min="6" max="6" width="3.50390625" style="124" customWidth="1"/>
    <col min="7" max="7" width="5.75390625" style="124" customWidth="1"/>
    <col min="8" max="8" width="3.375" style="124" customWidth="1"/>
    <col min="9" max="9" width="4.75390625" style="124" customWidth="1"/>
    <col min="10" max="10" width="4.25390625" style="124" customWidth="1"/>
    <col min="11" max="11" width="5.75390625" style="124" customWidth="1"/>
    <col min="12" max="12" width="3.375" style="124" customWidth="1"/>
    <col min="13" max="13" width="6.375" style="124" customWidth="1"/>
    <col min="14" max="14" width="3.625" style="124" customWidth="1"/>
    <col min="15" max="15" width="4.75390625" style="124" customWidth="1"/>
    <col min="16" max="16" width="4.25390625" style="124" customWidth="1"/>
    <col min="17" max="17" width="5.00390625" style="124" customWidth="1"/>
    <col min="18" max="18" width="3.75390625" style="124" customWidth="1"/>
    <col min="19" max="19" width="5.25390625" style="124" customWidth="1"/>
    <col min="20" max="20" width="2.125" style="124" customWidth="1"/>
    <col min="21" max="21" width="2.25390625" style="124" customWidth="1"/>
    <col min="22" max="22" width="3.875" style="124" customWidth="1"/>
    <col min="23" max="23" width="5.875" style="124" customWidth="1"/>
    <col min="24" max="24" width="3.00390625" style="124" customWidth="1"/>
    <col min="25" max="25" width="6.125" style="124" customWidth="1"/>
    <col min="26" max="27" width="2.50390625" style="124" customWidth="1"/>
    <col min="28" max="28" width="3.75390625" style="124" customWidth="1"/>
    <col min="29" max="29" width="5.00390625" style="124" customWidth="1"/>
    <col min="30" max="30" width="3.125" style="124" customWidth="1"/>
    <col min="31" max="31" width="5.00390625" style="124" customWidth="1"/>
    <col min="32" max="32" width="2.75390625" style="124" customWidth="1"/>
    <col min="33" max="33" width="3.125" style="124" customWidth="1"/>
    <col min="34" max="34" width="9.00390625" style="123" customWidth="1"/>
    <col min="35" max="16384" width="9.00390625" style="123" customWidth="1"/>
  </cols>
  <sheetData>
    <row r="1" spans="1:33" ht="15.75">
      <c r="A1" s="5" t="s">
        <v>19</v>
      </c>
      <c r="B1" s="5"/>
      <c r="C1" s="5"/>
      <c r="D1" s="5"/>
      <c r="E1" s="5"/>
      <c r="F1" s="5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5.75">
      <c r="A2" s="5" t="s">
        <v>21</v>
      </c>
      <c r="B2" s="5"/>
      <c r="C2" s="5"/>
      <c r="D2" s="5"/>
      <c r="E2" s="5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8.75">
      <c r="A3" s="223" t="s">
        <v>286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122"/>
      <c r="AG3" s="122"/>
    </row>
    <row r="4" spans="1:33" ht="17.25" customHeight="1">
      <c r="A4" s="223" t="s">
        <v>287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132"/>
    </row>
    <row r="5" spans="1:33" ht="15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3:33" ht="15.75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27.75" customHeight="1">
      <c r="A7" s="219" t="s">
        <v>82</v>
      </c>
      <c r="B7" s="219" t="s">
        <v>83</v>
      </c>
      <c r="C7" s="219" t="s">
        <v>90</v>
      </c>
      <c r="D7" s="222" t="s">
        <v>84</v>
      </c>
      <c r="E7" s="222"/>
      <c r="F7" s="222"/>
      <c r="G7" s="222"/>
      <c r="H7" s="222"/>
      <c r="I7" s="222"/>
      <c r="J7" s="222" t="s">
        <v>85</v>
      </c>
      <c r="K7" s="222"/>
      <c r="L7" s="222"/>
      <c r="M7" s="222"/>
      <c r="N7" s="222"/>
      <c r="O7" s="222"/>
      <c r="P7" s="222" t="s">
        <v>58</v>
      </c>
      <c r="Q7" s="222"/>
      <c r="R7" s="222"/>
      <c r="S7" s="222"/>
      <c r="T7" s="222"/>
      <c r="U7" s="222"/>
      <c r="V7" s="222" t="s">
        <v>86</v>
      </c>
      <c r="W7" s="222"/>
      <c r="X7" s="222"/>
      <c r="Y7" s="222"/>
      <c r="Z7" s="222"/>
      <c r="AA7" s="222"/>
      <c r="AB7" s="222" t="s">
        <v>87</v>
      </c>
      <c r="AC7" s="222"/>
      <c r="AD7" s="222"/>
      <c r="AE7" s="222"/>
      <c r="AF7" s="222"/>
      <c r="AG7" s="222"/>
    </row>
    <row r="8" spans="1:33" ht="18.75" customHeight="1">
      <c r="A8" s="220"/>
      <c r="B8" s="220"/>
      <c r="C8" s="220"/>
      <c r="D8" s="222" t="s">
        <v>8</v>
      </c>
      <c r="E8" s="222"/>
      <c r="F8" s="222" t="s">
        <v>9</v>
      </c>
      <c r="G8" s="222"/>
      <c r="H8" s="222" t="s">
        <v>24</v>
      </c>
      <c r="I8" s="222"/>
      <c r="J8" s="222" t="s">
        <v>8</v>
      </c>
      <c r="K8" s="222"/>
      <c r="L8" s="222" t="s">
        <v>9</v>
      </c>
      <c r="M8" s="222"/>
      <c r="N8" s="222" t="s">
        <v>24</v>
      </c>
      <c r="O8" s="222"/>
      <c r="P8" s="222" t="s">
        <v>8</v>
      </c>
      <c r="Q8" s="222"/>
      <c r="R8" s="222" t="s">
        <v>9</v>
      </c>
      <c r="S8" s="222"/>
      <c r="T8" s="222" t="s">
        <v>24</v>
      </c>
      <c r="U8" s="222"/>
      <c r="V8" s="222" t="s">
        <v>8</v>
      </c>
      <c r="W8" s="222"/>
      <c r="X8" s="222" t="s">
        <v>9</v>
      </c>
      <c r="Y8" s="222"/>
      <c r="Z8" s="222" t="s">
        <v>24</v>
      </c>
      <c r="AA8" s="222"/>
      <c r="AB8" s="222" t="s">
        <v>8</v>
      </c>
      <c r="AC8" s="222"/>
      <c r="AD8" s="222" t="s">
        <v>9</v>
      </c>
      <c r="AE8" s="222"/>
      <c r="AF8" s="222" t="s">
        <v>24</v>
      </c>
      <c r="AG8" s="222"/>
    </row>
    <row r="9" spans="1:33" ht="18.75" customHeight="1">
      <c r="A9" s="221"/>
      <c r="B9" s="221"/>
      <c r="C9" s="221"/>
      <c r="D9" s="131" t="s">
        <v>15</v>
      </c>
      <c r="E9" s="131" t="s">
        <v>22</v>
      </c>
      <c r="F9" s="131" t="s">
        <v>15</v>
      </c>
      <c r="G9" s="131" t="s">
        <v>22</v>
      </c>
      <c r="H9" s="131" t="s">
        <v>15</v>
      </c>
      <c r="I9" s="131" t="s">
        <v>22</v>
      </c>
      <c r="J9" s="131" t="s">
        <v>15</v>
      </c>
      <c r="K9" s="131" t="s">
        <v>22</v>
      </c>
      <c r="L9" s="131" t="s">
        <v>15</v>
      </c>
      <c r="M9" s="131" t="s">
        <v>22</v>
      </c>
      <c r="N9" s="131" t="s">
        <v>15</v>
      </c>
      <c r="O9" s="131" t="s">
        <v>22</v>
      </c>
      <c r="P9" s="131" t="s">
        <v>15</v>
      </c>
      <c r="Q9" s="131" t="s">
        <v>22</v>
      </c>
      <c r="R9" s="131" t="s">
        <v>15</v>
      </c>
      <c r="S9" s="131" t="s">
        <v>22</v>
      </c>
      <c r="T9" s="131" t="s">
        <v>15</v>
      </c>
      <c r="U9" s="131" t="s">
        <v>22</v>
      </c>
      <c r="V9" s="131" t="s">
        <v>15</v>
      </c>
      <c r="W9" s="131" t="s">
        <v>22</v>
      </c>
      <c r="X9" s="131" t="s">
        <v>15</v>
      </c>
      <c r="Y9" s="131" t="s">
        <v>22</v>
      </c>
      <c r="Z9" s="131" t="s">
        <v>15</v>
      </c>
      <c r="AA9" s="131" t="s">
        <v>22</v>
      </c>
      <c r="AB9" s="131" t="s">
        <v>15</v>
      </c>
      <c r="AC9" s="131" t="s">
        <v>22</v>
      </c>
      <c r="AD9" s="131" t="s">
        <v>15</v>
      </c>
      <c r="AE9" s="131" t="s">
        <v>22</v>
      </c>
      <c r="AF9" s="131" t="s">
        <v>15</v>
      </c>
      <c r="AG9" s="131" t="s">
        <v>22</v>
      </c>
    </row>
    <row r="10" spans="1:33" ht="24.75" customHeight="1">
      <c r="A10" s="125" t="s">
        <v>29</v>
      </c>
      <c r="B10" s="106">
        <v>23</v>
      </c>
      <c r="C10" s="106">
        <v>23</v>
      </c>
      <c r="D10" s="163">
        <v>18</v>
      </c>
      <c r="E10" s="163">
        <v>78.3</v>
      </c>
      <c r="F10" s="163">
        <v>4</v>
      </c>
      <c r="G10" s="163">
        <v>17.4</v>
      </c>
      <c r="H10" s="163">
        <v>1</v>
      </c>
      <c r="I10" s="163">
        <v>4.3</v>
      </c>
      <c r="J10" s="163">
        <v>20</v>
      </c>
      <c r="K10" s="163">
        <v>87</v>
      </c>
      <c r="L10" s="163">
        <v>2</v>
      </c>
      <c r="M10" s="163">
        <v>8.7</v>
      </c>
      <c r="N10" s="163">
        <v>1</v>
      </c>
      <c r="O10" s="163">
        <v>4.3</v>
      </c>
      <c r="P10" s="163">
        <v>17</v>
      </c>
      <c r="Q10" s="163">
        <v>73.9</v>
      </c>
      <c r="R10" s="163">
        <v>6</v>
      </c>
      <c r="S10" s="163">
        <v>26.1</v>
      </c>
      <c r="T10" s="163">
        <v>0</v>
      </c>
      <c r="U10" s="163">
        <v>0</v>
      </c>
      <c r="V10" s="163">
        <v>17</v>
      </c>
      <c r="W10" s="163">
        <v>73.9</v>
      </c>
      <c r="X10" s="163">
        <v>6</v>
      </c>
      <c r="Y10" s="163">
        <v>26.1</v>
      </c>
      <c r="Z10" s="163">
        <v>0</v>
      </c>
      <c r="AA10" s="163">
        <v>0</v>
      </c>
      <c r="AB10" s="163">
        <v>19</v>
      </c>
      <c r="AC10" s="163">
        <v>82.6</v>
      </c>
      <c r="AD10" s="163">
        <v>4</v>
      </c>
      <c r="AE10" s="163">
        <v>17.4</v>
      </c>
      <c r="AF10" s="163">
        <v>0</v>
      </c>
      <c r="AG10" s="163">
        <v>0</v>
      </c>
    </row>
    <row r="11" spans="1:33" ht="24.75" customHeight="1">
      <c r="A11" s="125" t="s">
        <v>30</v>
      </c>
      <c r="B11" s="106">
        <v>22</v>
      </c>
      <c r="C11" s="106">
        <v>22</v>
      </c>
      <c r="D11" s="163">
        <v>18</v>
      </c>
      <c r="E11" s="163">
        <v>81.8</v>
      </c>
      <c r="F11" s="163">
        <v>3</v>
      </c>
      <c r="G11" s="163">
        <v>13.6</v>
      </c>
      <c r="H11" s="163">
        <v>1</v>
      </c>
      <c r="I11" s="163">
        <v>4.5</v>
      </c>
      <c r="J11" s="163">
        <v>15</v>
      </c>
      <c r="K11" s="163">
        <v>68.2</v>
      </c>
      <c r="L11" s="163">
        <v>6</v>
      </c>
      <c r="M11" s="163">
        <v>27.3</v>
      </c>
      <c r="N11" s="163">
        <v>1</v>
      </c>
      <c r="O11" s="163">
        <v>4.5</v>
      </c>
      <c r="P11" s="163">
        <v>13</v>
      </c>
      <c r="Q11" s="163">
        <v>59.1</v>
      </c>
      <c r="R11" s="163">
        <v>9</v>
      </c>
      <c r="S11" s="163">
        <v>40.9</v>
      </c>
      <c r="T11" s="163">
        <v>0</v>
      </c>
      <c r="U11" s="163">
        <v>0</v>
      </c>
      <c r="V11" s="163">
        <v>17</v>
      </c>
      <c r="W11" s="163">
        <v>77.3</v>
      </c>
      <c r="X11" s="163">
        <v>5</v>
      </c>
      <c r="Y11" s="163">
        <v>22.7</v>
      </c>
      <c r="Z11" s="163">
        <v>0</v>
      </c>
      <c r="AA11" s="163">
        <v>0</v>
      </c>
      <c r="AB11" s="163">
        <v>19</v>
      </c>
      <c r="AC11" s="163">
        <v>86.4</v>
      </c>
      <c r="AD11" s="163">
        <v>3</v>
      </c>
      <c r="AE11" s="163">
        <v>13.6</v>
      </c>
      <c r="AF11" s="163">
        <v>0</v>
      </c>
      <c r="AG11" s="163">
        <v>0</v>
      </c>
    </row>
    <row r="12" spans="1:33" ht="24.75" customHeight="1">
      <c r="A12" s="126" t="s">
        <v>61</v>
      </c>
      <c r="B12" s="107">
        <f>SUM(B10:B11)</f>
        <v>45</v>
      </c>
      <c r="C12" s="107">
        <f>SUM(C10:C11)</f>
        <v>45</v>
      </c>
      <c r="D12" s="164">
        <v>36</v>
      </c>
      <c r="E12" s="164">
        <v>80</v>
      </c>
      <c r="F12" s="164">
        <v>7</v>
      </c>
      <c r="G12" s="164">
        <v>15.6</v>
      </c>
      <c r="H12" s="164">
        <v>2</v>
      </c>
      <c r="I12" s="164">
        <v>4.4</v>
      </c>
      <c r="J12" s="164">
        <v>35</v>
      </c>
      <c r="K12" s="164">
        <v>77.8</v>
      </c>
      <c r="L12" s="164">
        <v>8</v>
      </c>
      <c r="M12" s="164">
        <v>17.8</v>
      </c>
      <c r="N12" s="164">
        <v>2</v>
      </c>
      <c r="O12" s="164">
        <v>4.4</v>
      </c>
      <c r="P12" s="164">
        <v>30</v>
      </c>
      <c r="Q12" s="164">
        <v>66.7</v>
      </c>
      <c r="R12" s="164">
        <v>15</v>
      </c>
      <c r="S12" s="164">
        <v>33.3</v>
      </c>
      <c r="T12" s="164">
        <v>0</v>
      </c>
      <c r="U12" s="164">
        <v>0</v>
      </c>
      <c r="V12" s="164">
        <v>34</v>
      </c>
      <c r="W12" s="164">
        <v>75.6</v>
      </c>
      <c r="X12" s="164">
        <v>11</v>
      </c>
      <c r="Y12" s="164">
        <v>24.4</v>
      </c>
      <c r="Z12" s="164">
        <v>0</v>
      </c>
      <c r="AA12" s="164">
        <v>0</v>
      </c>
      <c r="AB12" s="164">
        <v>38</v>
      </c>
      <c r="AC12" s="164">
        <v>84.4</v>
      </c>
      <c r="AD12" s="164">
        <v>7</v>
      </c>
      <c r="AE12" s="164">
        <v>15.6</v>
      </c>
      <c r="AF12" s="164">
        <v>0</v>
      </c>
      <c r="AG12" s="164">
        <v>0</v>
      </c>
    </row>
    <row r="13" spans="1:33" ht="24.75" customHeight="1">
      <c r="A13" s="125" t="s">
        <v>31</v>
      </c>
      <c r="B13" s="106">
        <v>26</v>
      </c>
      <c r="C13" s="106">
        <v>25</v>
      </c>
      <c r="D13" s="163">
        <v>21</v>
      </c>
      <c r="E13" s="163">
        <v>84</v>
      </c>
      <c r="F13" s="163">
        <v>4</v>
      </c>
      <c r="G13" s="163">
        <v>16</v>
      </c>
      <c r="H13" s="163">
        <v>0</v>
      </c>
      <c r="I13" s="163">
        <v>0</v>
      </c>
      <c r="J13" s="163">
        <v>20</v>
      </c>
      <c r="K13" s="163">
        <v>80</v>
      </c>
      <c r="L13" s="163">
        <v>5</v>
      </c>
      <c r="M13" s="163">
        <v>20</v>
      </c>
      <c r="N13" s="163">
        <v>0</v>
      </c>
      <c r="O13" s="163">
        <v>0</v>
      </c>
      <c r="P13" s="163">
        <v>22</v>
      </c>
      <c r="Q13" s="163">
        <v>88</v>
      </c>
      <c r="R13" s="163">
        <v>3</v>
      </c>
      <c r="S13" s="163">
        <v>12</v>
      </c>
      <c r="T13" s="163">
        <v>0</v>
      </c>
      <c r="U13" s="163">
        <v>0</v>
      </c>
      <c r="V13" s="163">
        <v>23</v>
      </c>
      <c r="W13" s="163">
        <v>92</v>
      </c>
      <c r="X13" s="163">
        <v>2</v>
      </c>
      <c r="Y13" s="163">
        <v>8</v>
      </c>
      <c r="Z13" s="163">
        <v>0</v>
      </c>
      <c r="AA13" s="163">
        <v>0</v>
      </c>
      <c r="AB13" s="163">
        <v>24</v>
      </c>
      <c r="AC13" s="163">
        <v>96</v>
      </c>
      <c r="AD13" s="163">
        <v>1</v>
      </c>
      <c r="AE13" s="163">
        <v>4</v>
      </c>
      <c r="AF13" s="163">
        <v>0</v>
      </c>
      <c r="AG13" s="163">
        <v>0</v>
      </c>
    </row>
    <row r="14" spans="1:33" ht="24.75" customHeight="1">
      <c r="A14" s="125" t="s">
        <v>32</v>
      </c>
      <c r="B14" s="106">
        <v>28</v>
      </c>
      <c r="C14" s="106">
        <v>27</v>
      </c>
      <c r="D14" s="163">
        <v>22</v>
      </c>
      <c r="E14" s="163">
        <v>81.5</v>
      </c>
      <c r="F14" s="163">
        <v>5</v>
      </c>
      <c r="G14" s="163">
        <v>18.5</v>
      </c>
      <c r="H14" s="163">
        <v>0</v>
      </c>
      <c r="I14" s="163">
        <v>0</v>
      </c>
      <c r="J14" s="163">
        <v>21</v>
      </c>
      <c r="K14" s="163">
        <v>77.8</v>
      </c>
      <c r="L14" s="163">
        <v>6</v>
      </c>
      <c r="M14" s="163">
        <v>22.2</v>
      </c>
      <c r="N14" s="163">
        <v>0</v>
      </c>
      <c r="O14" s="163">
        <v>0</v>
      </c>
      <c r="P14" s="163">
        <v>19</v>
      </c>
      <c r="Q14" s="163">
        <v>70.4</v>
      </c>
      <c r="R14" s="163">
        <v>8</v>
      </c>
      <c r="S14" s="163">
        <v>29.6</v>
      </c>
      <c r="T14" s="163">
        <v>0</v>
      </c>
      <c r="U14" s="163">
        <v>0</v>
      </c>
      <c r="V14" s="163">
        <v>21</v>
      </c>
      <c r="W14" s="163">
        <v>77.8</v>
      </c>
      <c r="X14" s="163">
        <v>6</v>
      </c>
      <c r="Y14" s="163">
        <v>22.2</v>
      </c>
      <c r="Z14" s="163">
        <v>0</v>
      </c>
      <c r="AA14" s="163">
        <v>0</v>
      </c>
      <c r="AB14" s="163">
        <v>24</v>
      </c>
      <c r="AC14" s="163">
        <v>88.9</v>
      </c>
      <c r="AD14" s="163">
        <v>3</v>
      </c>
      <c r="AE14" s="163">
        <v>11.1</v>
      </c>
      <c r="AF14" s="163">
        <v>0</v>
      </c>
      <c r="AG14" s="163">
        <v>0</v>
      </c>
    </row>
    <row r="15" spans="1:33" ht="24.75" customHeight="1">
      <c r="A15" s="126" t="s">
        <v>62</v>
      </c>
      <c r="B15" s="107">
        <f>SUM(B13:B14)</f>
        <v>54</v>
      </c>
      <c r="C15" s="108">
        <f>SUM(C13:C14)</f>
        <v>52</v>
      </c>
      <c r="D15" s="164">
        <v>43</v>
      </c>
      <c r="E15" s="164">
        <v>82.7</v>
      </c>
      <c r="F15" s="164">
        <v>9</v>
      </c>
      <c r="G15" s="164">
        <v>17.3</v>
      </c>
      <c r="H15" s="164">
        <v>0</v>
      </c>
      <c r="I15" s="164">
        <v>0</v>
      </c>
      <c r="J15" s="164">
        <v>41</v>
      </c>
      <c r="K15" s="164">
        <v>78.8</v>
      </c>
      <c r="L15" s="164">
        <v>11</v>
      </c>
      <c r="M15" s="164">
        <v>21.2</v>
      </c>
      <c r="N15" s="164">
        <v>0</v>
      </c>
      <c r="O15" s="164">
        <v>0</v>
      </c>
      <c r="P15" s="164">
        <v>41</v>
      </c>
      <c r="Q15" s="164">
        <v>78.8</v>
      </c>
      <c r="R15" s="164">
        <v>11</v>
      </c>
      <c r="S15" s="164">
        <v>21.2</v>
      </c>
      <c r="T15" s="164">
        <v>0</v>
      </c>
      <c r="U15" s="164">
        <v>0</v>
      </c>
      <c r="V15" s="164">
        <v>44</v>
      </c>
      <c r="W15" s="164">
        <v>84.6</v>
      </c>
      <c r="X15" s="164">
        <v>8</v>
      </c>
      <c r="Y15" s="164">
        <v>15.4</v>
      </c>
      <c r="Z15" s="164">
        <v>0</v>
      </c>
      <c r="AA15" s="164">
        <v>0</v>
      </c>
      <c r="AB15" s="164">
        <v>48</v>
      </c>
      <c r="AC15" s="164">
        <v>92.3</v>
      </c>
      <c r="AD15" s="164">
        <v>4</v>
      </c>
      <c r="AE15" s="164">
        <v>7.7</v>
      </c>
      <c r="AF15" s="164">
        <v>0</v>
      </c>
      <c r="AG15" s="164">
        <v>0</v>
      </c>
    </row>
    <row r="16" spans="1:33" ht="33" customHeight="1">
      <c r="A16" s="127" t="s">
        <v>79</v>
      </c>
      <c r="B16" s="128">
        <f>B15+B12</f>
        <v>99</v>
      </c>
      <c r="C16" s="128">
        <f>C15+C12</f>
        <v>97</v>
      </c>
      <c r="D16" s="128">
        <f>D15+D12</f>
        <v>79</v>
      </c>
      <c r="E16" s="129">
        <f>D16/C16%</f>
        <v>81.44329896907217</v>
      </c>
      <c r="F16" s="128">
        <f>F15+F12</f>
        <v>16</v>
      </c>
      <c r="G16" s="129">
        <f>F16/C16%</f>
        <v>16.494845360824744</v>
      </c>
      <c r="H16" s="128">
        <f>H15+H12</f>
        <v>2</v>
      </c>
      <c r="I16" s="129">
        <f>H16/C16%</f>
        <v>2.061855670103093</v>
      </c>
      <c r="J16" s="128">
        <f>J15+J12</f>
        <v>76</v>
      </c>
      <c r="K16" s="129">
        <f>J16/C16%</f>
        <v>78.35051546391753</v>
      </c>
      <c r="L16" s="128">
        <f>L15+L12</f>
        <v>19</v>
      </c>
      <c r="M16" s="129">
        <f>L16/C16%</f>
        <v>19.587628865979383</v>
      </c>
      <c r="N16" s="128">
        <f>N15+N12</f>
        <v>2</v>
      </c>
      <c r="O16" s="130">
        <f>N16/C16%</f>
        <v>2.061855670103093</v>
      </c>
      <c r="P16" s="128">
        <f>P15+P12</f>
        <v>71</v>
      </c>
      <c r="Q16" s="129">
        <f>P16/C16%</f>
        <v>73.19587628865979</v>
      </c>
      <c r="R16" s="128">
        <f>R15+R12</f>
        <v>26</v>
      </c>
      <c r="S16" s="129">
        <f>R16/C16%</f>
        <v>26.804123711340207</v>
      </c>
      <c r="T16" s="129"/>
      <c r="U16" s="129"/>
      <c r="V16" s="128">
        <f>V15+V12</f>
        <v>78</v>
      </c>
      <c r="W16" s="129">
        <f>V16/C16%</f>
        <v>80.41237113402062</v>
      </c>
      <c r="X16" s="128">
        <f>X15+X12</f>
        <v>19</v>
      </c>
      <c r="Y16" s="129">
        <f>X16/C16%</f>
        <v>19.587628865979383</v>
      </c>
      <c r="Z16" s="129"/>
      <c r="AA16" s="129"/>
      <c r="AB16" s="128">
        <f>AB15+AB12</f>
        <v>86</v>
      </c>
      <c r="AC16" s="129">
        <f>AB16/C16%</f>
        <v>88.65979381443299</v>
      </c>
      <c r="AD16" s="128">
        <f>AD15+AD12</f>
        <v>11</v>
      </c>
      <c r="AE16" s="129">
        <f>AD16/C16%</f>
        <v>11.34020618556701</v>
      </c>
      <c r="AF16" s="165">
        <v>0</v>
      </c>
      <c r="AG16" s="165">
        <v>0</v>
      </c>
    </row>
    <row r="17" spans="1:33" ht="18.75">
      <c r="A17" s="136"/>
      <c r="B17" s="136"/>
      <c r="C17" s="134"/>
      <c r="D17" s="134"/>
      <c r="E17"/>
      <c r="F17" s="47"/>
      <c r="G17" s="47"/>
      <c r="H17" s="47"/>
      <c r="I17" s="47"/>
      <c r="J17" s="47"/>
      <c r="K17" s="47"/>
      <c r="L17" s="47"/>
      <c r="M17" s="47"/>
      <c r="N17" s="47"/>
      <c r="O17" s="224" t="s">
        <v>236</v>
      </c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</row>
    <row r="18" spans="1:33" ht="18.75">
      <c r="A18" s="136"/>
      <c r="B18" s="136"/>
      <c r="C18" s="202" t="s">
        <v>48</v>
      </c>
      <c r="D18" s="202"/>
      <c r="E18" s="202"/>
      <c r="F18" s="202"/>
      <c r="G18" s="202"/>
      <c r="H18" s="202"/>
      <c r="I18" s="202"/>
      <c r="J18" s="202"/>
      <c r="K18" s="47"/>
      <c r="L18" s="47"/>
      <c r="M18" s="47"/>
      <c r="N18" s="47"/>
      <c r="O18" s="201" t="s">
        <v>20</v>
      </c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ht="18.75">
      <c r="A19" s="136"/>
      <c r="B19" s="136"/>
      <c r="C19" s="134"/>
      <c r="D19" s="134"/>
      <c r="E19" s="6"/>
      <c r="F19" s="44"/>
      <c r="G19" s="44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151"/>
      <c r="W19" s="151"/>
      <c r="X19" s="151"/>
      <c r="Y19" s="151"/>
      <c r="Z19" s="151"/>
      <c r="AA19" s="15"/>
      <c r="AB19" s="15"/>
      <c r="AC19" s="15"/>
      <c r="AD19" s="15"/>
      <c r="AE19" s="134"/>
      <c r="AF19" s="134"/>
      <c r="AG19" s="134"/>
    </row>
    <row r="20" spans="1:33" ht="18.75">
      <c r="A20" s="136"/>
      <c r="B20" s="136"/>
      <c r="C20" s="134"/>
      <c r="D20" s="134"/>
      <c r="E20" s="5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151"/>
      <c r="W20" s="151"/>
      <c r="X20" s="151"/>
      <c r="Y20" s="151"/>
      <c r="Z20" s="151"/>
      <c r="AA20" s="15"/>
      <c r="AB20" s="15"/>
      <c r="AC20" s="15"/>
      <c r="AD20" s="15"/>
      <c r="AE20" s="134"/>
      <c r="AF20" s="134"/>
      <c r="AG20" s="134"/>
    </row>
    <row r="21" spans="1:33" ht="18.75">
      <c r="A21" s="136"/>
      <c r="B21" s="136"/>
      <c r="C21" s="202" t="s">
        <v>44</v>
      </c>
      <c r="D21" s="202"/>
      <c r="E21" s="202"/>
      <c r="F21" s="202"/>
      <c r="G21" s="202"/>
      <c r="H21" s="202"/>
      <c r="I21" s="202"/>
      <c r="J21" s="202"/>
      <c r="K21" s="57"/>
      <c r="L21" s="57"/>
      <c r="M21" s="57"/>
      <c r="N21" s="57"/>
      <c r="O21" s="57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134"/>
      <c r="AF21" s="134"/>
      <c r="AG21" s="134"/>
    </row>
    <row r="22" spans="1:33" ht="15.75">
      <c r="A22" s="136"/>
      <c r="B22" s="136"/>
      <c r="C22" s="134"/>
      <c r="D22" s="13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151"/>
      <c r="W22" s="151"/>
      <c r="X22" s="151"/>
      <c r="Y22" s="151"/>
      <c r="Z22" s="151"/>
      <c r="AA22" s="15"/>
      <c r="AB22" s="15"/>
      <c r="AC22" s="15"/>
      <c r="AD22" s="15"/>
      <c r="AE22" s="134"/>
      <c r="AF22" s="134"/>
      <c r="AG22" s="134"/>
    </row>
    <row r="23" spans="1:33" ht="15.75">
      <c r="A23" s="136"/>
      <c r="B23" s="136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</row>
  </sheetData>
  <sheetProtection/>
  <mergeCells count="30">
    <mergeCell ref="O17:AG17"/>
    <mergeCell ref="C18:J18"/>
    <mergeCell ref="O18:AG18"/>
    <mergeCell ref="C21:J21"/>
    <mergeCell ref="P21:AD21"/>
    <mergeCell ref="AF8:AG8"/>
    <mergeCell ref="A3:AE3"/>
    <mergeCell ref="A4:AF4"/>
    <mergeCell ref="T8:U8"/>
    <mergeCell ref="V8:W8"/>
    <mergeCell ref="X8:Y8"/>
    <mergeCell ref="Z8:AA8"/>
    <mergeCell ref="AB8:AC8"/>
    <mergeCell ref="AD8:AE8"/>
    <mergeCell ref="AB7:AG7"/>
    <mergeCell ref="D8:E8"/>
    <mergeCell ref="F8:G8"/>
    <mergeCell ref="H8:I8"/>
    <mergeCell ref="J8:K8"/>
    <mergeCell ref="L8:M8"/>
    <mergeCell ref="N8:O8"/>
    <mergeCell ref="P8:Q8"/>
    <mergeCell ref="R8:S8"/>
    <mergeCell ref="A7:A9"/>
    <mergeCell ref="C7:C9"/>
    <mergeCell ref="D7:I7"/>
    <mergeCell ref="J7:O7"/>
    <mergeCell ref="P7:U7"/>
    <mergeCell ref="V7:AA7"/>
    <mergeCell ref="B7:B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="87" zoomScaleNormal="87" zoomScalePageLayoutView="0" workbookViewId="0" topLeftCell="A19">
      <selection activeCell="B10" sqref="B10"/>
    </sheetView>
  </sheetViews>
  <sheetFormatPr defaultColWidth="9.00390625" defaultRowHeight="15.75"/>
  <cols>
    <col min="1" max="1" width="6.625" style="0" customWidth="1"/>
    <col min="2" max="2" width="7.75390625" style="0" customWidth="1"/>
    <col min="3" max="3" width="7.50390625" style="0" customWidth="1"/>
    <col min="4" max="4" width="5.00390625" style="0" customWidth="1"/>
    <col min="5" max="5" width="7.25390625" style="0" customWidth="1"/>
    <col min="6" max="6" width="6.375" style="0" customWidth="1"/>
    <col min="7" max="7" width="6.50390625" style="0" customWidth="1"/>
    <col min="8" max="8" width="5.75390625" style="0" customWidth="1"/>
    <col min="9" max="9" width="6.125" style="0" customWidth="1"/>
    <col min="10" max="10" width="5.25390625" style="0" customWidth="1"/>
    <col min="11" max="11" width="6.625" style="0" customWidth="1"/>
    <col min="12" max="13" width="6.25390625" style="0" customWidth="1"/>
    <col min="14" max="14" width="6.75390625" style="0" customWidth="1"/>
    <col min="15" max="15" width="7.50390625" style="0" customWidth="1"/>
    <col min="16" max="16" width="5.125" style="0" customWidth="1"/>
    <col min="17" max="17" width="6.50390625" style="0" customWidth="1"/>
    <col min="18" max="18" width="4.25390625" style="0" customWidth="1"/>
    <col min="19" max="19" width="6.125" style="0" customWidth="1"/>
    <col min="20" max="20" width="6.00390625" style="0" customWidth="1"/>
    <col min="21" max="21" width="5.75390625" style="0" customWidth="1"/>
  </cols>
  <sheetData>
    <row r="1" spans="1:8" ht="15.75">
      <c r="A1" s="211" t="s">
        <v>289</v>
      </c>
      <c r="B1" s="211"/>
      <c r="C1" s="211"/>
      <c r="D1" s="211"/>
      <c r="E1" s="211"/>
      <c r="F1" s="211"/>
      <c r="G1" s="4"/>
      <c r="H1" s="4"/>
    </row>
    <row r="2" spans="1:6" ht="15.75">
      <c r="A2" s="5" t="s">
        <v>21</v>
      </c>
      <c r="B2" s="5"/>
      <c r="C2" s="5"/>
      <c r="D2" s="5"/>
      <c r="E2" s="5"/>
      <c r="F2" s="5"/>
    </row>
    <row r="3" spans="1:21" ht="16.5" customHeight="1">
      <c r="A3" s="223" t="s">
        <v>288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17.25" customHeight="1">
      <c r="A4" s="223" t="s">
        <v>81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1" ht="15.75" customHeight="1">
      <c r="A5" s="226" t="s">
        <v>3</v>
      </c>
      <c r="B5" s="207" t="s">
        <v>28</v>
      </c>
      <c r="C5" s="234" t="s">
        <v>53</v>
      </c>
      <c r="D5" s="229" t="s">
        <v>7</v>
      </c>
      <c r="E5" s="229"/>
      <c r="F5" s="229"/>
      <c r="G5" s="229"/>
      <c r="H5" s="229"/>
      <c r="I5" s="229"/>
      <c r="J5" s="229" t="s">
        <v>10</v>
      </c>
      <c r="K5" s="229"/>
      <c r="L5" s="229"/>
      <c r="M5" s="229"/>
      <c r="N5" s="229"/>
      <c r="O5" s="229"/>
      <c r="P5" s="229" t="s">
        <v>11</v>
      </c>
      <c r="Q5" s="229"/>
      <c r="R5" s="229"/>
      <c r="S5" s="229"/>
      <c r="T5" s="229"/>
      <c r="U5" s="229"/>
    </row>
    <row r="6" spans="1:21" ht="15.75">
      <c r="A6" s="227"/>
      <c r="B6" s="208"/>
      <c r="C6" s="235"/>
      <c r="D6" s="230" t="s">
        <v>8</v>
      </c>
      <c r="E6" s="230"/>
      <c r="F6" s="230" t="s">
        <v>9</v>
      </c>
      <c r="G6" s="230"/>
      <c r="H6" s="230" t="s">
        <v>24</v>
      </c>
      <c r="I6" s="230"/>
      <c r="J6" s="230" t="s">
        <v>8</v>
      </c>
      <c r="K6" s="230"/>
      <c r="L6" s="230" t="s">
        <v>9</v>
      </c>
      <c r="M6" s="230"/>
      <c r="N6" s="230" t="s">
        <v>24</v>
      </c>
      <c r="O6" s="230"/>
      <c r="P6" s="230" t="s">
        <v>8</v>
      </c>
      <c r="Q6" s="230"/>
      <c r="R6" s="230" t="s">
        <v>9</v>
      </c>
      <c r="S6" s="230"/>
      <c r="T6" s="230" t="s">
        <v>24</v>
      </c>
      <c r="U6" s="230"/>
    </row>
    <row r="7" spans="1:21" ht="17.25" customHeight="1">
      <c r="A7" s="228"/>
      <c r="B7" s="209"/>
      <c r="C7" s="236"/>
      <c r="D7" s="2" t="s">
        <v>15</v>
      </c>
      <c r="E7" s="2" t="s">
        <v>22</v>
      </c>
      <c r="F7" s="2" t="s">
        <v>15</v>
      </c>
      <c r="G7" s="2" t="s">
        <v>22</v>
      </c>
      <c r="H7" s="2" t="s">
        <v>15</v>
      </c>
      <c r="I7" s="2" t="s">
        <v>22</v>
      </c>
      <c r="J7" s="2" t="s">
        <v>15</v>
      </c>
      <c r="K7" s="2" t="s">
        <v>22</v>
      </c>
      <c r="L7" s="2" t="s">
        <v>15</v>
      </c>
      <c r="M7" s="2" t="s">
        <v>22</v>
      </c>
      <c r="N7" s="2" t="s">
        <v>15</v>
      </c>
      <c r="O7" s="2" t="s">
        <v>22</v>
      </c>
      <c r="P7" s="2" t="s">
        <v>15</v>
      </c>
      <c r="Q7" s="2" t="s">
        <v>22</v>
      </c>
      <c r="R7" s="2" t="s">
        <v>15</v>
      </c>
      <c r="S7" s="2" t="s">
        <v>22</v>
      </c>
      <c r="T7" s="2" t="s">
        <v>15</v>
      </c>
      <c r="U7" s="2" t="s">
        <v>22</v>
      </c>
    </row>
    <row r="8" spans="1:26" ht="20.25" customHeight="1">
      <c r="A8" s="109" t="s">
        <v>29</v>
      </c>
      <c r="B8" s="110">
        <v>23</v>
      </c>
      <c r="C8" s="110">
        <v>23</v>
      </c>
      <c r="D8" s="111">
        <v>17</v>
      </c>
      <c r="E8" s="112">
        <f>D8/C8%</f>
        <v>73.91304347826086</v>
      </c>
      <c r="F8" s="111">
        <v>5</v>
      </c>
      <c r="G8" s="112">
        <f>F8/C8%</f>
        <v>21.73913043478261</v>
      </c>
      <c r="H8" s="111">
        <v>1</v>
      </c>
      <c r="I8" s="112">
        <v>4.34</v>
      </c>
      <c r="J8" s="111">
        <v>17</v>
      </c>
      <c r="K8" s="112">
        <f>J8/C8%</f>
        <v>73.91304347826086</v>
      </c>
      <c r="L8" s="111">
        <v>6</v>
      </c>
      <c r="M8" s="112">
        <f>L8/C8%</f>
        <v>26.08695652173913</v>
      </c>
      <c r="N8" s="111">
        <v>0</v>
      </c>
      <c r="O8" s="112">
        <f aca="true" t="shared" si="0" ref="O8:O14">N8/C8%</f>
        <v>0</v>
      </c>
      <c r="P8" s="111">
        <v>17</v>
      </c>
      <c r="Q8" s="112">
        <f>P8/C8%</f>
        <v>73.91304347826086</v>
      </c>
      <c r="R8" s="111">
        <v>5</v>
      </c>
      <c r="S8" s="112">
        <f>R8/C8%</f>
        <v>21.73913043478261</v>
      </c>
      <c r="T8" s="111">
        <v>1</v>
      </c>
      <c r="U8" s="112">
        <v>4.34</v>
      </c>
      <c r="V8" s="104"/>
      <c r="W8" s="105"/>
      <c r="X8" s="104"/>
      <c r="Y8" s="105"/>
      <c r="Z8" s="10"/>
    </row>
    <row r="9" spans="1:26" ht="24.75" customHeight="1">
      <c r="A9" s="109" t="s">
        <v>30</v>
      </c>
      <c r="B9" s="110">
        <v>22</v>
      </c>
      <c r="C9" s="110">
        <v>22</v>
      </c>
      <c r="D9" s="111">
        <v>15</v>
      </c>
      <c r="E9" s="112">
        <f aca="true" t="shared" si="1" ref="E9:E26">D9/C9%</f>
        <v>68.18181818181819</v>
      </c>
      <c r="F9" s="111">
        <v>6</v>
      </c>
      <c r="G9" s="112">
        <f aca="true" t="shared" si="2" ref="G9:G26">F9/C9%</f>
        <v>27.272727272727273</v>
      </c>
      <c r="H9" s="111">
        <v>1</v>
      </c>
      <c r="I9" s="112">
        <f aca="true" t="shared" si="3" ref="I9:I14">H9/C9%</f>
        <v>4.545454545454546</v>
      </c>
      <c r="J9" s="111">
        <v>16</v>
      </c>
      <c r="K9" s="112">
        <f aca="true" t="shared" si="4" ref="K9:K25">J9/C9%</f>
        <v>72.72727272727273</v>
      </c>
      <c r="L9" s="111">
        <v>5</v>
      </c>
      <c r="M9" s="112">
        <f aca="true" t="shared" si="5" ref="M9:M25">L9/C9%</f>
        <v>22.727272727272727</v>
      </c>
      <c r="N9" s="111">
        <v>1</v>
      </c>
      <c r="O9" s="119">
        <f t="shared" si="0"/>
        <v>4.545454545454546</v>
      </c>
      <c r="P9" s="111">
        <v>14</v>
      </c>
      <c r="Q9" s="112">
        <f aca="true" t="shared" si="6" ref="Q9:Q24">P9/C9%</f>
        <v>63.63636363636363</v>
      </c>
      <c r="R9" s="111">
        <v>7</v>
      </c>
      <c r="S9" s="112">
        <f aca="true" t="shared" si="7" ref="S9:S24">R9/C9%</f>
        <v>31.818181818181817</v>
      </c>
      <c r="T9" s="111">
        <v>1</v>
      </c>
      <c r="U9" s="112">
        <f aca="true" t="shared" si="8" ref="U9:U24">T9/C9%</f>
        <v>4.545454545454546</v>
      </c>
      <c r="V9" s="104"/>
      <c r="W9" s="105"/>
      <c r="X9" s="104"/>
      <c r="Y9" s="105"/>
      <c r="Z9" s="10"/>
    </row>
    <row r="10" spans="1:26" ht="24.75" customHeight="1">
      <c r="A10" s="113" t="s">
        <v>61</v>
      </c>
      <c r="B10" s="114">
        <f>SUM(B8:B9)</f>
        <v>45</v>
      </c>
      <c r="C10" s="114">
        <f>SUM(C8:C9)</f>
        <v>45</v>
      </c>
      <c r="D10" s="114">
        <f>SUM(D8:D9)</f>
        <v>32</v>
      </c>
      <c r="E10" s="112">
        <f t="shared" si="1"/>
        <v>71.11111111111111</v>
      </c>
      <c r="F10" s="114">
        <f>SUM(F8:F9)</f>
        <v>11</v>
      </c>
      <c r="G10" s="112">
        <f t="shared" si="2"/>
        <v>24.444444444444443</v>
      </c>
      <c r="H10" s="114">
        <f>SUM(H8:H9)</f>
        <v>2</v>
      </c>
      <c r="I10" s="112">
        <f t="shared" si="3"/>
        <v>4.444444444444445</v>
      </c>
      <c r="J10" s="114">
        <f>SUM(J8:J9)</f>
        <v>33</v>
      </c>
      <c r="K10" s="112">
        <f t="shared" si="4"/>
        <v>73.33333333333333</v>
      </c>
      <c r="L10" s="114">
        <f>SUM(L8:L9)</f>
        <v>11</v>
      </c>
      <c r="M10" s="112">
        <f t="shared" si="5"/>
        <v>24.444444444444443</v>
      </c>
      <c r="N10" s="114">
        <f>SUM(N8:N9)</f>
        <v>1</v>
      </c>
      <c r="O10" s="119">
        <f t="shared" si="0"/>
        <v>2.2222222222222223</v>
      </c>
      <c r="P10" s="114">
        <f>SUM(P8:P9)</f>
        <v>31</v>
      </c>
      <c r="Q10" s="112">
        <f t="shared" si="6"/>
        <v>68.88888888888889</v>
      </c>
      <c r="R10" s="114">
        <f>SUM(R8:R9)</f>
        <v>12</v>
      </c>
      <c r="S10" s="112">
        <f t="shared" si="7"/>
        <v>26.666666666666664</v>
      </c>
      <c r="T10" s="114">
        <f>SUM(T8:T9)</f>
        <v>2</v>
      </c>
      <c r="U10" s="112">
        <f t="shared" si="8"/>
        <v>4.444444444444445</v>
      </c>
      <c r="V10" s="104"/>
      <c r="W10" s="105"/>
      <c r="X10" s="104"/>
      <c r="Y10" s="105"/>
      <c r="Z10" s="10"/>
    </row>
    <row r="11" spans="1:26" ht="24.75" customHeight="1">
      <c r="A11" s="109" t="s">
        <v>31</v>
      </c>
      <c r="B11" s="110">
        <v>26</v>
      </c>
      <c r="C11" s="110">
        <v>25</v>
      </c>
      <c r="D11" s="111">
        <v>19</v>
      </c>
      <c r="E11" s="112">
        <f t="shared" si="1"/>
        <v>76</v>
      </c>
      <c r="F11" s="111">
        <v>6</v>
      </c>
      <c r="G11" s="112">
        <f t="shared" si="2"/>
        <v>24</v>
      </c>
      <c r="H11" s="111">
        <v>0</v>
      </c>
      <c r="I11" s="112">
        <f t="shared" si="3"/>
        <v>0</v>
      </c>
      <c r="J11" s="111">
        <v>20</v>
      </c>
      <c r="K11" s="112">
        <f t="shared" si="4"/>
        <v>80</v>
      </c>
      <c r="L11" s="115">
        <v>5</v>
      </c>
      <c r="M11" s="112">
        <f t="shared" si="5"/>
        <v>20</v>
      </c>
      <c r="N11" s="115">
        <v>0</v>
      </c>
      <c r="O11" s="112">
        <f t="shared" si="0"/>
        <v>0</v>
      </c>
      <c r="P11" s="111">
        <v>20</v>
      </c>
      <c r="Q11" s="112">
        <f t="shared" si="6"/>
        <v>80</v>
      </c>
      <c r="R11" s="111">
        <v>5</v>
      </c>
      <c r="S11" s="112">
        <f t="shared" si="7"/>
        <v>20</v>
      </c>
      <c r="T11" s="111">
        <v>0</v>
      </c>
      <c r="U11" s="112">
        <f t="shared" si="8"/>
        <v>0</v>
      </c>
      <c r="V11" s="104"/>
      <c r="W11" s="105"/>
      <c r="X11" s="104"/>
      <c r="Y11" s="105"/>
      <c r="Z11" s="10"/>
    </row>
    <row r="12" spans="1:26" ht="24.75" customHeight="1">
      <c r="A12" s="109" t="s">
        <v>32</v>
      </c>
      <c r="B12" s="110">
        <v>28</v>
      </c>
      <c r="C12" s="110">
        <v>27</v>
      </c>
      <c r="D12" s="111">
        <v>21</v>
      </c>
      <c r="E12" s="112">
        <f t="shared" si="1"/>
        <v>77.77777777777777</v>
      </c>
      <c r="F12" s="111">
        <v>6</v>
      </c>
      <c r="G12" s="112">
        <f t="shared" si="2"/>
        <v>22.22222222222222</v>
      </c>
      <c r="H12" s="111">
        <v>0</v>
      </c>
      <c r="I12" s="112">
        <f t="shared" si="3"/>
        <v>0</v>
      </c>
      <c r="J12" s="111">
        <v>22</v>
      </c>
      <c r="K12" s="112">
        <f t="shared" si="4"/>
        <v>81.48148148148148</v>
      </c>
      <c r="L12" s="111">
        <v>5</v>
      </c>
      <c r="M12" s="112">
        <f t="shared" si="5"/>
        <v>18.51851851851852</v>
      </c>
      <c r="N12" s="111">
        <v>0</v>
      </c>
      <c r="O12" s="112">
        <f t="shared" si="0"/>
        <v>0</v>
      </c>
      <c r="P12" s="111">
        <v>20</v>
      </c>
      <c r="Q12" s="112">
        <f t="shared" si="6"/>
        <v>74.07407407407408</v>
      </c>
      <c r="R12" s="111">
        <v>7</v>
      </c>
      <c r="S12" s="112">
        <f t="shared" si="7"/>
        <v>25.925925925925924</v>
      </c>
      <c r="T12" s="111">
        <v>0</v>
      </c>
      <c r="U12" s="112">
        <f t="shared" si="8"/>
        <v>0</v>
      </c>
      <c r="V12" s="104"/>
      <c r="W12" s="105"/>
      <c r="X12" s="104"/>
      <c r="Y12" s="105"/>
      <c r="Z12" s="10"/>
    </row>
    <row r="13" spans="1:26" ht="24.75" customHeight="1">
      <c r="A13" s="113" t="s">
        <v>62</v>
      </c>
      <c r="B13" s="114">
        <f>SUM(B11:B12)</f>
        <v>54</v>
      </c>
      <c r="C13" s="116">
        <f>SUM(C11:C12)</f>
        <v>52</v>
      </c>
      <c r="D13" s="116">
        <f>SUM(D11:D12)</f>
        <v>40</v>
      </c>
      <c r="E13" s="112">
        <f t="shared" si="1"/>
        <v>76.92307692307692</v>
      </c>
      <c r="F13" s="116">
        <f>SUM(F11:F12)</f>
        <v>12</v>
      </c>
      <c r="G13" s="112">
        <f t="shared" si="2"/>
        <v>23.076923076923077</v>
      </c>
      <c r="H13" s="116">
        <f>SUM(H11:H12)</f>
        <v>0</v>
      </c>
      <c r="I13" s="112">
        <f t="shared" si="3"/>
        <v>0</v>
      </c>
      <c r="J13" s="116">
        <f>SUM(J11:J12)</f>
        <v>42</v>
      </c>
      <c r="K13" s="112">
        <f t="shared" si="4"/>
        <v>80.76923076923076</v>
      </c>
      <c r="L13" s="116">
        <f>SUM(L11:L12)</f>
        <v>10</v>
      </c>
      <c r="M13" s="112">
        <f t="shared" si="5"/>
        <v>19.23076923076923</v>
      </c>
      <c r="N13" s="116">
        <f>SUM(N11:N12)</f>
        <v>0</v>
      </c>
      <c r="O13" s="112">
        <f t="shared" si="0"/>
        <v>0</v>
      </c>
      <c r="P13" s="116">
        <f>SUM(P11:P12)</f>
        <v>40</v>
      </c>
      <c r="Q13" s="112">
        <f t="shared" si="6"/>
        <v>76.92307692307692</v>
      </c>
      <c r="R13" s="116">
        <f>SUM(R11:R12)</f>
        <v>12</v>
      </c>
      <c r="S13" s="112">
        <f t="shared" si="7"/>
        <v>23.076923076923077</v>
      </c>
      <c r="T13" s="116">
        <f>SUM(T11:T12)</f>
        <v>0</v>
      </c>
      <c r="U13" s="112">
        <f t="shared" si="8"/>
        <v>0</v>
      </c>
      <c r="V13" s="104"/>
      <c r="W13" s="105"/>
      <c r="X13" s="104"/>
      <c r="Y13" s="105"/>
      <c r="Z13" s="10"/>
    </row>
    <row r="14" spans="1:26" ht="24.75" customHeight="1">
      <c r="A14" s="117" t="s">
        <v>79</v>
      </c>
      <c r="B14" s="118">
        <f>B13+B10</f>
        <v>99</v>
      </c>
      <c r="C14" s="118">
        <f>C13+C10</f>
        <v>97</v>
      </c>
      <c r="D14" s="118">
        <f>D13+D10</f>
        <v>72</v>
      </c>
      <c r="E14" s="166">
        <f t="shared" si="1"/>
        <v>74.22680412371135</v>
      </c>
      <c r="F14" s="118">
        <f>F13+F10</f>
        <v>23</v>
      </c>
      <c r="G14" s="112">
        <f t="shared" si="2"/>
        <v>23.711340206185568</v>
      </c>
      <c r="H14" s="118">
        <f>H13+H10</f>
        <v>2</v>
      </c>
      <c r="I14" s="166">
        <f t="shared" si="3"/>
        <v>2.061855670103093</v>
      </c>
      <c r="J14" s="118">
        <f>J13+J10</f>
        <v>75</v>
      </c>
      <c r="K14" s="112">
        <f t="shared" si="4"/>
        <v>77.31958762886597</v>
      </c>
      <c r="L14" s="118">
        <f>L13+L10</f>
        <v>21</v>
      </c>
      <c r="M14" s="112">
        <f t="shared" si="5"/>
        <v>21.649484536082475</v>
      </c>
      <c r="N14" s="118">
        <f>N13+N10</f>
        <v>1</v>
      </c>
      <c r="O14" s="119">
        <f t="shared" si="0"/>
        <v>1.0309278350515465</v>
      </c>
      <c r="P14" s="118">
        <f>P13+P10</f>
        <v>71</v>
      </c>
      <c r="Q14" s="112">
        <f t="shared" si="6"/>
        <v>73.19587628865979</v>
      </c>
      <c r="R14" s="118">
        <f>R13+R10</f>
        <v>24</v>
      </c>
      <c r="S14" s="112">
        <f t="shared" si="7"/>
        <v>24.742268041237114</v>
      </c>
      <c r="T14" s="118">
        <f>T13+T10</f>
        <v>2</v>
      </c>
      <c r="U14" s="166">
        <f t="shared" si="8"/>
        <v>2.061855670103093</v>
      </c>
      <c r="V14" s="104"/>
      <c r="W14" s="105"/>
      <c r="X14" s="104"/>
      <c r="Y14" s="105"/>
      <c r="Z14" s="10"/>
    </row>
    <row r="15" spans="1:26" ht="24.75" customHeight="1">
      <c r="A15" s="109" t="s">
        <v>33</v>
      </c>
      <c r="B15" s="111">
        <v>29</v>
      </c>
      <c r="C15" s="111">
        <v>29</v>
      </c>
      <c r="D15" s="120">
        <v>21</v>
      </c>
      <c r="E15" s="112">
        <f t="shared" si="1"/>
        <v>72.41379310344828</v>
      </c>
      <c r="F15" s="111">
        <v>8</v>
      </c>
      <c r="G15" s="112">
        <f t="shared" si="2"/>
        <v>27.586206896551726</v>
      </c>
      <c r="H15" s="111">
        <v>0</v>
      </c>
      <c r="I15" s="112">
        <f aca="true" t="shared" si="9" ref="I15:I26">H15/C15%</f>
        <v>0</v>
      </c>
      <c r="J15" s="111">
        <v>22</v>
      </c>
      <c r="K15" s="112">
        <f t="shared" si="4"/>
        <v>75.86206896551725</v>
      </c>
      <c r="L15" s="111">
        <v>7</v>
      </c>
      <c r="M15" s="112">
        <f t="shared" si="5"/>
        <v>24.13793103448276</v>
      </c>
      <c r="N15" s="111">
        <v>0</v>
      </c>
      <c r="O15" s="119">
        <f aca="true" t="shared" si="10" ref="O15:O24">N15/C15%</f>
        <v>0</v>
      </c>
      <c r="P15" s="111">
        <v>22</v>
      </c>
      <c r="Q15" s="112">
        <f t="shared" si="6"/>
        <v>75.86206896551725</v>
      </c>
      <c r="R15" s="111">
        <v>7</v>
      </c>
      <c r="S15" s="112">
        <f t="shared" si="7"/>
        <v>24.13793103448276</v>
      </c>
      <c r="T15" s="111">
        <v>0</v>
      </c>
      <c r="U15" s="112">
        <f t="shared" si="8"/>
        <v>0</v>
      </c>
      <c r="V15" s="104"/>
      <c r="W15" s="105"/>
      <c r="X15" s="104"/>
      <c r="Y15" s="105"/>
      <c r="Z15" s="10"/>
    </row>
    <row r="16" spans="1:26" ht="24.75" customHeight="1">
      <c r="A16" s="109" t="s">
        <v>34</v>
      </c>
      <c r="B16" s="120">
        <v>29</v>
      </c>
      <c r="C16" s="120">
        <v>29</v>
      </c>
      <c r="D16" s="111">
        <v>21</v>
      </c>
      <c r="E16" s="112">
        <f t="shared" si="1"/>
        <v>72.41379310344828</v>
      </c>
      <c r="F16" s="111">
        <v>8</v>
      </c>
      <c r="G16" s="112">
        <f t="shared" si="2"/>
        <v>27.586206896551726</v>
      </c>
      <c r="H16" s="111">
        <v>0</v>
      </c>
      <c r="I16" s="112">
        <f t="shared" si="9"/>
        <v>0</v>
      </c>
      <c r="J16" s="111">
        <v>21</v>
      </c>
      <c r="K16" s="112">
        <f t="shared" si="4"/>
        <v>72.41379310344828</v>
      </c>
      <c r="L16" s="111">
        <v>8</v>
      </c>
      <c r="M16" s="112">
        <f t="shared" si="5"/>
        <v>27.586206896551726</v>
      </c>
      <c r="N16" s="111">
        <v>0</v>
      </c>
      <c r="O16" s="119">
        <f t="shared" si="10"/>
        <v>0</v>
      </c>
      <c r="P16" s="111">
        <v>21</v>
      </c>
      <c r="Q16" s="112">
        <f t="shared" si="6"/>
        <v>72.41379310344828</v>
      </c>
      <c r="R16" s="111">
        <v>8</v>
      </c>
      <c r="S16" s="112">
        <f t="shared" si="7"/>
        <v>27.586206896551726</v>
      </c>
      <c r="T16" s="111">
        <v>0</v>
      </c>
      <c r="U16" s="112">
        <f t="shared" si="8"/>
        <v>0</v>
      </c>
      <c r="V16" s="104"/>
      <c r="W16" s="105"/>
      <c r="X16" s="104"/>
      <c r="Y16" s="105"/>
      <c r="Z16" s="10"/>
    </row>
    <row r="17" spans="1:26" ht="24.75" customHeight="1">
      <c r="A17" s="113" t="s">
        <v>63</v>
      </c>
      <c r="B17" s="114">
        <f>SUM(B15:B16)</f>
        <v>58</v>
      </c>
      <c r="C17" s="116">
        <f>SUM(C15:C16)</f>
        <v>58</v>
      </c>
      <c r="D17" s="116">
        <f>SUM(D15:D16)</f>
        <v>42</v>
      </c>
      <c r="E17" s="166">
        <f t="shared" si="1"/>
        <v>72.41379310344828</v>
      </c>
      <c r="F17" s="116">
        <f>SUM(F15:F16)</f>
        <v>16</v>
      </c>
      <c r="G17" s="112">
        <f t="shared" si="2"/>
        <v>27.586206896551726</v>
      </c>
      <c r="H17" s="116">
        <f>SUM(H15:H16)</f>
        <v>0</v>
      </c>
      <c r="I17" s="112">
        <f t="shared" si="9"/>
        <v>0</v>
      </c>
      <c r="J17" s="116">
        <f>SUM(J15:J16)</f>
        <v>43</v>
      </c>
      <c r="K17" s="112">
        <f t="shared" si="4"/>
        <v>74.13793103448276</v>
      </c>
      <c r="L17" s="116">
        <f>SUM(L15:L16)</f>
        <v>15</v>
      </c>
      <c r="M17" s="112">
        <f t="shared" si="5"/>
        <v>25.862068965517242</v>
      </c>
      <c r="N17" s="116">
        <f>SUM(N15:N16)</f>
        <v>0</v>
      </c>
      <c r="O17" s="119">
        <f t="shared" si="10"/>
        <v>0</v>
      </c>
      <c r="P17" s="116">
        <f>SUM(P15:P16)</f>
        <v>43</v>
      </c>
      <c r="Q17" s="112">
        <f t="shared" si="6"/>
        <v>74.13793103448276</v>
      </c>
      <c r="R17" s="116">
        <f>SUM(R15:R16)</f>
        <v>15</v>
      </c>
      <c r="S17" s="112">
        <f t="shared" si="7"/>
        <v>25.862068965517242</v>
      </c>
      <c r="T17" s="116">
        <f>SUM(T15:T16)</f>
        <v>0</v>
      </c>
      <c r="U17" s="112">
        <f t="shared" si="8"/>
        <v>0</v>
      </c>
      <c r="V17" s="104"/>
      <c r="W17" s="105"/>
      <c r="X17" s="104"/>
      <c r="Y17" s="105"/>
      <c r="Z17" s="10"/>
    </row>
    <row r="18" spans="1:26" ht="24.75" customHeight="1">
      <c r="A18" s="109" t="s">
        <v>35</v>
      </c>
      <c r="B18" s="120">
        <v>28</v>
      </c>
      <c r="C18" s="120">
        <v>27</v>
      </c>
      <c r="D18" s="111">
        <v>18</v>
      </c>
      <c r="E18" s="112">
        <f t="shared" si="1"/>
        <v>66.66666666666666</v>
      </c>
      <c r="F18" s="111">
        <v>8</v>
      </c>
      <c r="G18" s="112">
        <f t="shared" si="2"/>
        <v>29.629629629629626</v>
      </c>
      <c r="H18" s="111">
        <v>1</v>
      </c>
      <c r="I18" s="112">
        <f t="shared" si="9"/>
        <v>3.7037037037037033</v>
      </c>
      <c r="J18" s="111">
        <v>18</v>
      </c>
      <c r="K18" s="112">
        <f t="shared" si="4"/>
        <v>66.66666666666666</v>
      </c>
      <c r="L18" s="111">
        <v>8</v>
      </c>
      <c r="M18" s="112">
        <f t="shared" si="5"/>
        <v>29.629629629629626</v>
      </c>
      <c r="N18" s="111">
        <v>1</v>
      </c>
      <c r="O18" s="119">
        <f t="shared" si="10"/>
        <v>3.7037037037037033</v>
      </c>
      <c r="P18" s="111">
        <v>18</v>
      </c>
      <c r="Q18" s="112">
        <f t="shared" si="6"/>
        <v>66.66666666666666</v>
      </c>
      <c r="R18" s="111">
        <v>8</v>
      </c>
      <c r="S18" s="112">
        <f t="shared" si="7"/>
        <v>29.629629629629626</v>
      </c>
      <c r="T18" s="111">
        <v>1</v>
      </c>
      <c r="U18" s="112">
        <f t="shared" si="8"/>
        <v>3.7037037037037033</v>
      </c>
      <c r="V18" s="104"/>
      <c r="W18" s="105"/>
      <c r="X18" s="104"/>
      <c r="Y18" s="105"/>
      <c r="Z18" s="10"/>
    </row>
    <row r="19" spans="1:26" ht="24.75" customHeight="1">
      <c r="A19" s="109" t="s">
        <v>36</v>
      </c>
      <c r="B19" s="120">
        <v>26</v>
      </c>
      <c r="C19" s="120">
        <v>26</v>
      </c>
      <c r="D19" s="111">
        <v>22</v>
      </c>
      <c r="E19" s="112">
        <f t="shared" si="1"/>
        <v>84.61538461538461</v>
      </c>
      <c r="F19" s="111">
        <v>4</v>
      </c>
      <c r="G19" s="112">
        <f t="shared" si="2"/>
        <v>15.384615384615383</v>
      </c>
      <c r="H19" s="111">
        <v>0</v>
      </c>
      <c r="I19" s="112">
        <f t="shared" si="9"/>
        <v>0</v>
      </c>
      <c r="J19" s="111">
        <v>22</v>
      </c>
      <c r="K19" s="112">
        <f t="shared" si="4"/>
        <v>84.61538461538461</v>
      </c>
      <c r="L19" s="111">
        <v>4</v>
      </c>
      <c r="M19" s="112">
        <f t="shared" si="5"/>
        <v>15.384615384615383</v>
      </c>
      <c r="N19" s="111">
        <v>0</v>
      </c>
      <c r="O19" s="119">
        <f t="shared" si="10"/>
        <v>0</v>
      </c>
      <c r="P19" s="111">
        <v>18</v>
      </c>
      <c r="Q19" s="112">
        <f t="shared" si="6"/>
        <v>69.23076923076923</v>
      </c>
      <c r="R19" s="111">
        <v>8</v>
      </c>
      <c r="S19" s="112">
        <f t="shared" si="7"/>
        <v>30.769230769230766</v>
      </c>
      <c r="T19" s="111">
        <v>0</v>
      </c>
      <c r="U19" s="112">
        <f t="shared" si="8"/>
        <v>0</v>
      </c>
      <c r="V19" s="104"/>
      <c r="W19" s="105"/>
      <c r="X19" s="104"/>
      <c r="Y19" s="105"/>
      <c r="Z19" s="10"/>
    </row>
    <row r="20" spans="1:26" ht="24.75" customHeight="1">
      <c r="A20" s="109" t="s">
        <v>73</v>
      </c>
      <c r="B20" s="120">
        <v>23</v>
      </c>
      <c r="C20" s="120">
        <v>23</v>
      </c>
      <c r="D20" s="111">
        <v>11</v>
      </c>
      <c r="E20" s="112">
        <f t="shared" si="1"/>
        <v>47.826086956521735</v>
      </c>
      <c r="F20" s="111">
        <v>12</v>
      </c>
      <c r="G20" s="112">
        <f t="shared" si="2"/>
        <v>52.17391304347826</v>
      </c>
      <c r="H20" s="111">
        <v>0</v>
      </c>
      <c r="I20" s="112">
        <f t="shared" si="9"/>
        <v>0</v>
      </c>
      <c r="J20" s="111">
        <v>11</v>
      </c>
      <c r="K20" s="112">
        <f t="shared" si="4"/>
        <v>47.826086956521735</v>
      </c>
      <c r="L20" s="111">
        <v>12</v>
      </c>
      <c r="M20" s="112">
        <f t="shared" si="5"/>
        <v>52.17391304347826</v>
      </c>
      <c r="N20" s="111">
        <v>0</v>
      </c>
      <c r="O20" s="119">
        <f t="shared" si="10"/>
        <v>0</v>
      </c>
      <c r="P20" s="111">
        <v>11</v>
      </c>
      <c r="Q20" s="112">
        <f t="shared" si="6"/>
        <v>47.826086956521735</v>
      </c>
      <c r="R20" s="111">
        <v>12</v>
      </c>
      <c r="S20" s="112">
        <f t="shared" si="7"/>
        <v>52.17391304347826</v>
      </c>
      <c r="T20" s="111">
        <v>0</v>
      </c>
      <c r="U20" s="112">
        <f t="shared" si="8"/>
        <v>0</v>
      </c>
      <c r="V20" s="104"/>
      <c r="W20" s="105"/>
      <c r="X20" s="104"/>
      <c r="Y20" s="105"/>
      <c r="Z20" s="10"/>
    </row>
    <row r="21" spans="1:26" ht="24.75" customHeight="1">
      <c r="A21" s="113" t="s">
        <v>64</v>
      </c>
      <c r="B21" s="114">
        <f>SUM(B18:B20)</f>
        <v>77</v>
      </c>
      <c r="C21" s="114">
        <f>SUM(C18:C20)</f>
        <v>76</v>
      </c>
      <c r="D21" s="114">
        <f>SUM(D18:D20)</f>
        <v>51</v>
      </c>
      <c r="E21" s="166">
        <f t="shared" si="1"/>
        <v>67.10526315789474</v>
      </c>
      <c r="F21" s="114">
        <f>SUM(F18:F20)</f>
        <v>24</v>
      </c>
      <c r="G21" s="112">
        <f t="shared" si="2"/>
        <v>31.57894736842105</v>
      </c>
      <c r="H21" s="114">
        <f>SUM(H18:H20)</f>
        <v>1</v>
      </c>
      <c r="I21" s="166">
        <f t="shared" si="9"/>
        <v>1.3157894736842106</v>
      </c>
      <c r="J21" s="114">
        <f>SUM(J18:J20)</f>
        <v>51</v>
      </c>
      <c r="K21" s="112">
        <f t="shared" si="4"/>
        <v>67.10526315789474</v>
      </c>
      <c r="L21" s="114">
        <f>SUM(L18:L20)</f>
        <v>24</v>
      </c>
      <c r="M21" s="112">
        <f t="shared" si="5"/>
        <v>31.57894736842105</v>
      </c>
      <c r="N21" s="114">
        <f>SUM(N18:N20)</f>
        <v>1</v>
      </c>
      <c r="O21" s="166">
        <f t="shared" si="10"/>
        <v>1.3157894736842106</v>
      </c>
      <c r="P21" s="114">
        <f>SUM(P18:P20)</f>
        <v>47</v>
      </c>
      <c r="Q21" s="112">
        <f t="shared" si="6"/>
        <v>61.8421052631579</v>
      </c>
      <c r="R21" s="114">
        <f>SUM(R18:R20)</f>
        <v>28</v>
      </c>
      <c r="S21" s="112">
        <f t="shared" si="7"/>
        <v>36.8421052631579</v>
      </c>
      <c r="T21" s="114">
        <f>SUM(T18:T20)</f>
        <v>1</v>
      </c>
      <c r="U21" s="166">
        <f t="shared" si="8"/>
        <v>1.3157894736842106</v>
      </c>
      <c r="V21" s="104"/>
      <c r="W21" s="105"/>
      <c r="X21" s="104"/>
      <c r="Y21" s="105"/>
      <c r="Z21" s="10"/>
    </row>
    <row r="22" spans="1:26" ht="24.75" customHeight="1">
      <c r="A22" s="109" t="s">
        <v>37</v>
      </c>
      <c r="B22" s="120">
        <v>25</v>
      </c>
      <c r="C22" s="120">
        <v>24</v>
      </c>
      <c r="D22" s="111">
        <v>19</v>
      </c>
      <c r="E22" s="112">
        <f t="shared" si="1"/>
        <v>79.16666666666667</v>
      </c>
      <c r="F22" s="111">
        <v>5</v>
      </c>
      <c r="G22" s="112">
        <f t="shared" si="2"/>
        <v>20.833333333333336</v>
      </c>
      <c r="H22" s="111">
        <v>0</v>
      </c>
      <c r="I22" s="112">
        <f t="shared" si="9"/>
        <v>0</v>
      </c>
      <c r="J22" s="111">
        <v>18</v>
      </c>
      <c r="K22" s="112">
        <f t="shared" si="4"/>
        <v>75</v>
      </c>
      <c r="L22" s="111">
        <v>6</v>
      </c>
      <c r="M22" s="112">
        <f t="shared" si="5"/>
        <v>25</v>
      </c>
      <c r="N22" s="111">
        <v>0</v>
      </c>
      <c r="O22" s="119">
        <f t="shared" si="10"/>
        <v>0</v>
      </c>
      <c r="P22" s="111">
        <v>15</v>
      </c>
      <c r="Q22" s="112">
        <f t="shared" si="6"/>
        <v>62.5</v>
      </c>
      <c r="R22" s="111">
        <v>9</v>
      </c>
      <c r="S22" s="112">
        <f t="shared" si="7"/>
        <v>37.5</v>
      </c>
      <c r="T22" s="111">
        <v>0</v>
      </c>
      <c r="U22" s="112">
        <f t="shared" si="8"/>
        <v>0</v>
      </c>
      <c r="V22" s="104"/>
      <c r="W22" s="105"/>
      <c r="X22" s="104"/>
      <c r="Y22" s="105"/>
      <c r="Z22" s="10"/>
    </row>
    <row r="23" spans="1:26" ht="24.75" customHeight="1">
      <c r="A23" s="109" t="s">
        <v>38</v>
      </c>
      <c r="B23" s="120">
        <v>27</v>
      </c>
      <c r="C23" s="120">
        <v>27</v>
      </c>
      <c r="D23" s="111">
        <v>23</v>
      </c>
      <c r="E23" s="112">
        <f t="shared" si="1"/>
        <v>85.18518518518518</v>
      </c>
      <c r="F23" s="111">
        <v>4</v>
      </c>
      <c r="G23" s="112">
        <f t="shared" si="2"/>
        <v>14.814814814814813</v>
      </c>
      <c r="H23" s="111">
        <v>0</v>
      </c>
      <c r="I23" s="112">
        <f t="shared" si="9"/>
        <v>0</v>
      </c>
      <c r="J23" s="111">
        <v>21</v>
      </c>
      <c r="K23" s="112">
        <f t="shared" si="4"/>
        <v>77.77777777777777</v>
      </c>
      <c r="L23" s="111">
        <v>6</v>
      </c>
      <c r="M23" s="112">
        <f t="shared" si="5"/>
        <v>22.22222222222222</v>
      </c>
      <c r="N23" s="111">
        <v>0</v>
      </c>
      <c r="O23" s="119">
        <f t="shared" si="10"/>
        <v>0</v>
      </c>
      <c r="P23" s="111">
        <v>15</v>
      </c>
      <c r="Q23" s="112">
        <f t="shared" si="6"/>
        <v>55.55555555555555</v>
      </c>
      <c r="R23" s="111">
        <v>12</v>
      </c>
      <c r="S23" s="112">
        <f t="shared" si="7"/>
        <v>44.44444444444444</v>
      </c>
      <c r="T23" s="111">
        <v>0</v>
      </c>
      <c r="U23" s="112">
        <f t="shared" si="8"/>
        <v>0</v>
      </c>
      <c r="V23" s="104"/>
      <c r="W23" s="105"/>
      <c r="X23" s="104"/>
      <c r="Y23" s="105"/>
      <c r="Z23" s="10"/>
    </row>
    <row r="24" spans="1:26" ht="24.75" customHeight="1">
      <c r="A24" s="113" t="s">
        <v>65</v>
      </c>
      <c r="B24" s="121">
        <f>SUM(B22:B23)</f>
        <v>52</v>
      </c>
      <c r="C24" s="121">
        <f>SUM(C22:C23)</f>
        <v>51</v>
      </c>
      <c r="D24" s="121">
        <f>SUM(D22:D23)</f>
        <v>42</v>
      </c>
      <c r="E24" s="112">
        <f t="shared" si="1"/>
        <v>82.35294117647058</v>
      </c>
      <c r="F24" s="121">
        <f>SUM(F22:F23)</f>
        <v>9</v>
      </c>
      <c r="G24" s="112">
        <f t="shared" si="2"/>
        <v>17.647058823529413</v>
      </c>
      <c r="H24" s="121">
        <f>SUM(H22:H23)</f>
        <v>0</v>
      </c>
      <c r="I24" s="112">
        <f t="shared" si="9"/>
        <v>0</v>
      </c>
      <c r="J24" s="121">
        <f>SUM(J22:J23)</f>
        <v>39</v>
      </c>
      <c r="K24" s="112">
        <f t="shared" si="4"/>
        <v>76.47058823529412</v>
      </c>
      <c r="L24" s="121">
        <f>SUM(L22:L23)</f>
        <v>12</v>
      </c>
      <c r="M24" s="112">
        <f t="shared" si="5"/>
        <v>23.52941176470588</v>
      </c>
      <c r="N24" s="121">
        <f>SUM(N22:N23)</f>
        <v>0</v>
      </c>
      <c r="O24" s="119">
        <f t="shared" si="10"/>
        <v>0</v>
      </c>
      <c r="P24" s="121">
        <f>SUM(P22:P23)</f>
        <v>30</v>
      </c>
      <c r="Q24" s="112">
        <f t="shared" si="6"/>
        <v>58.8235294117647</v>
      </c>
      <c r="R24" s="121">
        <f>SUM(R22:R23)</f>
        <v>21</v>
      </c>
      <c r="S24" s="112">
        <f t="shared" si="7"/>
        <v>41.17647058823529</v>
      </c>
      <c r="T24" s="121">
        <f>SUM(T22:T23)</f>
        <v>0</v>
      </c>
      <c r="U24" s="112">
        <f t="shared" si="8"/>
        <v>0</v>
      </c>
      <c r="V24" s="104"/>
      <c r="W24" s="105"/>
      <c r="X24" s="104"/>
      <c r="Y24" s="105"/>
      <c r="Z24" s="10"/>
    </row>
    <row r="25" spans="1:26" ht="24.75" customHeight="1">
      <c r="A25" s="113" t="s">
        <v>80</v>
      </c>
      <c r="B25" s="121">
        <f>B24+B21+B17</f>
        <v>187</v>
      </c>
      <c r="C25" s="121">
        <f>C24+C21+C17</f>
        <v>185</v>
      </c>
      <c r="D25" s="121">
        <f>D24+D21+D17</f>
        <v>135</v>
      </c>
      <c r="E25" s="112">
        <f t="shared" si="1"/>
        <v>72.97297297297297</v>
      </c>
      <c r="F25" s="121">
        <f>F24+F21+F17</f>
        <v>49</v>
      </c>
      <c r="G25" s="112">
        <f t="shared" si="2"/>
        <v>26.486486486486484</v>
      </c>
      <c r="H25" s="121">
        <f>H24+H21+H17</f>
        <v>1</v>
      </c>
      <c r="I25" s="112">
        <f t="shared" si="9"/>
        <v>0.5405405405405405</v>
      </c>
      <c r="J25" s="121">
        <f>J24+J21+J17</f>
        <v>133</v>
      </c>
      <c r="K25" s="112">
        <f t="shared" si="4"/>
        <v>71.89189189189189</v>
      </c>
      <c r="L25" s="121">
        <f>L24+L21+L17</f>
        <v>51</v>
      </c>
      <c r="M25" s="112">
        <f t="shared" si="5"/>
        <v>27.567567567567565</v>
      </c>
      <c r="N25" s="121">
        <f>N24+N21+N17</f>
        <v>1</v>
      </c>
      <c r="O25" s="119">
        <f>N25/C25%</f>
        <v>0.5405405405405405</v>
      </c>
      <c r="P25" s="121">
        <f>P24+P21+P17</f>
        <v>120</v>
      </c>
      <c r="Q25" s="112">
        <f>P25/C25%</f>
        <v>64.86486486486486</v>
      </c>
      <c r="R25" s="121">
        <f>R24+R21+R17</f>
        <v>64</v>
      </c>
      <c r="S25" s="112">
        <f>R25/C25%</f>
        <v>34.59459459459459</v>
      </c>
      <c r="T25" s="121">
        <f>T24+T21+T17</f>
        <v>1</v>
      </c>
      <c r="U25" s="112">
        <f>T25/C25%</f>
        <v>0.5405405405405405</v>
      </c>
      <c r="V25" s="104"/>
      <c r="W25" s="105"/>
      <c r="X25" s="104"/>
      <c r="Y25" s="105"/>
      <c r="Z25" s="10"/>
    </row>
    <row r="26" spans="1:26" ht="24.75" customHeight="1">
      <c r="A26" s="113" t="s">
        <v>67</v>
      </c>
      <c r="B26" s="116">
        <f>B25+B14</f>
        <v>286</v>
      </c>
      <c r="C26" s="116">
        <f>C25+C14</f>
        <v>282</v>
      </c>
      <c r="D26" s="116">
        <f>D25+D14</f>
        <v>207</v>
      </c>
      <c r="E26" s="112">
        <f t="shared" si="1"/>
        <v>73.40425531914894</v>
      </c>
      <c r="F26" s="116">
        <f>F25+F14</f>
        <v>72</v>
      </c>
      <c r="G26" s="112">
        <f t="shared" si="2"/>
        <v>25.531914893617024</v>
      </c>
      <c r="H26" s="116">
        <f>H25+H14</f>
        <v>3</v>
      </c>
      <c r="I26" s="166">
        <f t="shared" si="9"/>
        <v>1.0638297872340425</v>
      </c>
      <c r="J26" s="116">
        <f>J25+J14</f>
        <v>208</v>
      </c>
      <c r="K26" s="112">
        <v>73.76</v>
      </c>
      <c r="L26" s="116">
        <f>L25+L14</f>
        <v>72</v>
      </c>
      <c r="M26" s="112">
        <f>L26/C26%</f>
        <v>25.531914893617024</v>
      </c>
      <c r="N26" s="116">
        <f>N25+N14</f>
        <v>2</v>
      </c>
      <c r="O26" s="166">
        <f>N26/C26%</f>
        <v>0.7092198581560284</v>
      </c>
      <c r="P26" s="116">
        <f>P25+P14</f>
        <v>191</v>
      </c>
      <c r="Q26" s="112">
        <f>P26/C26%</f>
        <v>67.73049645390071</v>
      </c>
      <c r="R26" s="116">
        <f>R25+R14</f>
        <v>88</v>
      </c>
      <c r="S26" s="112">
        <f>R26/C26%</f>
        <v>31.20567375886525</v>
      </c>
      <c r="T26" s="116">
        <f>T25+T14</f>
        <v>3</v>
      </c>
      <c r="U26" s="166">
        <f>T26/C26%</f>
        <v>1.0638297872340425</v>
      </c>
      <c r="V26" s="104"/>
      <c r="W26" s="105"/>
      <c r="X26" s="104"/>
      <c r="Y26" s="105"/>
      <c r="Z26" s="10"/>
    </row>
    <row r="27" spans="1:21" ht="15.75">
      <c r="A27" s="11"/>
      <c r="B27" s="11"/>
      <c r="C27" s="11"/>
      <c r="D27" s="11"/>
      <c r="L27" s="8"/>
      <c r="M27" s="8"/>
      <c r="N27" s="8"/>
      <c r="O27" s="8"/>
      <c r="P27" s="15"/>
      <c r="Q27" s="15"/>
      <c r="R27" s="15"/>
      <c r="S27" s="15"/>
      <c r="T27" s="15"/>
      <c r="U27" s="15"/>
    </row>
    <row r="28" spans="1:21" ht="21.75" customHeight="1">
      <c r="A28" s="1" t="s">
        <v>16</v>
      </c>
      <c r="B28" s="1"/>
      <c r="I28" s="87"/>
      <c r="T28" s="15"/>
      <c r="U28" s="15"/>
    </row>
    <row r="29" spans="1:22" ht="21.75" customHeight="1">
      <c r="A29" s="231" t="s">
        <v>68</v>
      </c>
      <c r="B29" s="231"/>
      <c r="C29" s="231"/>
      <c r="D29" s="231"/>
      <c r="E29" s="59" t="s">
        <v>54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"/>
    </row>
    <row r="30" spans="2:21" ht="21.75" customHeight="1">
      <c r="B30" s="63"/>
      <c r="C30" s="63" t="s">
        <v>47</v>
      </c>
      <c r="D30" s="63"/>
      <c r="E30" s="63" t="s">
        <v>55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5"/>
      <c r="U30" s="65"/>
    </row>
    <row r="31" spans="1:21" ht="21.75" customHeight="1">
      <c r="A31" s="231" t="s">
        <v>69</v>
      </c>
      <c r="B31" s="231"/>
      <c r="C31" s="231"/>
      <c r="E31" s="59" t="s">
        <v>56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21.75" customHeight="1">
      <c r="B32" s="63"/>
      <c r="C32" s="63" t="s">
        <v>47</v>
      </c>
      <c r="D32" s="63"/>
      <c r="E32" s="63" t="s">
        <v>57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/>
      <c r="U32" s="65"/>
    </row>
    <row r="33" spans="1:25" ht="18.75">
      <c r="A33" s="47"/>
      <c r="B33" s="47"/>
      <c r="C33" s="47"/>
      <c r="D33" s="47"/>
      <c r="E33" s="47"/>
      <c r="F33" s="47"/>
      <c r="G33" s="47"/>
      <c r="H33" s="47"/>
      <c r="I33" s="47"/>
      <c r="J33" s="196" t="s">
        <v>236</v>
      </c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.75">
      <c r="A34" s="202" t="s">
        <v>48</v>
      </c>
      <c r="B34" s="202"/>
      <c r="C34" s="202"/>
      <c r="D34" s="202"/>
      <c r="E34" s="47"/>
      <c r="F34" s="47"/>
      <c r="G34" s="47"/>
      <c r="H34" s="47"/>
      <c r="I34" s="47"/>
      <c r="J34" s="201" t="s">
        <v>20</v>
      </c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</row>
    <row r="35" spans="1:25" ht="18.75">
      <c r="A35" s="44"/>
      <c r="B35" s="4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51"/>
      <c r="R35" s="151"/>
      <c r="S35" s="151"/>
      <c r="T35" s="151"/>
      <c r="U35" s="151"/>
      <c r="V35" s="15"/>
      <c r="W35" s="15"/>
      <c r="X35" s="15"/>
      <c r="Y35" s="15"/>
    </row>
    <row r="36" spans="1:25" ht="18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151"/>
      <c r="R36" s="151"/>
      <c r="S36" s="151"/>
      <c r="T36" s="151"/>
      <c r="U36" s="151"/>
      <c r="V36" s="15"/>
      <c r="W36" s="15"/>
      <c r="X36" s="15"/>
      <c r="Y36" s="15"/>
    </row>
    <row r="37" spans="1:25" ht="18.75">
      <c r="A37" s="202" t="s">
        <v>44</v>
      </c>
      <c r="B37" s="202"/>
      <c r="C37" s="202"/>
      <c r="D37" s="202"/>
      <c r="E37" s="57"/>
      <c r="F37" s="57"/>
      <c r="G37" s="57"/>
      <c r="H37" s="57"/>
      <c r="I37" s="57"/>
      <c r="J37" s="57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17:25" ht="15.75">
      <c r="Q38" s="151"/>
      <c r="R38" s="151"/>
      <c r="S38" s="151"/>
      <c r="T38" s="151"/>
      <c r="U38" s="151"/>
      <c r="V38" s="15"/>
      <c r="W38" s="15"/>
      <c r="X38" s="15"/>
      <c r="Y38" s="15"/>
    </row>
    <row r="39" spans="1:21" ht="16.5">
      <c r="A39" s="11"/>
      <c r="B39" s="66"/>
      <c r="C39" s="67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8"/>
      <c r="S39" s="68"/>
      <c r="T39" s="68"/>
      <c r="U39" s="68"/>
    </row>
    <row r="40" spans="1:21" ht="15.75">
      <c r="A40" s="11"/>
      <c r="B40" s="11"/>
      <c r="C40" s="51"/>
      <c r="R40" s="52"/>
      <c r="S40" s="52"/>
      <c r="T40" s="52"/>
      <c r="U40" s="52"/>
    </row>
    <row r="41" spans="12:21" ht="15.75">
      <c r="L41" s="5"/>
      <c r="M41" s="5"/>
      <c r="N41" s="5"/>
      <c r="O41" s="5"/>
      <c r="P41" s="233"/>
      <c r="Q41" s="233"/>
      <c r="R41" s="233"/>
      <c r="S41" s="233"/>
      <c r="T41" s="233"/>
      <c r="U41" s="233"/>
    </row>
    <row r="46" spans="1:3" ht="15.75">
      <c r="A46" s="6"/>
      <c r="B46" s="6"/>
      <c r="C46" s="6"/>
    </row>
    <row r="47" spans="1:21" ht="57.75" customHeigh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</row>
    <row r="48" spans="1:21" ht="55.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</row>
  </sheetData>
  <sheetProtection/>
  <mergeCells count="28">
    <mergeCell ref="K37:Y37"/>
    <mergeCell ref="P41:U41"/>
    <mergeCell ref="B5:B7"/>
    <mergeCell ref="C5:C7"/>
    <mergeCell ref="P6:Q6"/>
    <mergeCell ref="R6:S6"/>
    <mergeCell ref="J6:K6"/>
    <mergeCell ref="L6:M6"/>
    <mergeCell ref="A1:F1"/>
    <mergeCell ref="A29:D29"/>
    <mergeCell ref="A31:C31"/>
    <mergeCell ref="A47:U47"/>
    <mergeCell ref="H6:I6"/>
    <mergeCell ref="P5:U5"/>
    <mergeCell ref="T6:U6"/>
    <mergeCell ref="F6:G6"/>
    <mergeCell ref="D5:I5"/>
    <mergeCell ref="D6:E6"/>
    <mergeCell ref="A48:U48"/>
    <mergeCell ref="A3:U3"/>
    <mergeCell ref="A4:U4"/>
    <mergeCell ref="A5:A7"/>
    <mergeCell ref="J5:O5"/>
    <mergeCell ref="N6:O6"/>
    <mergeCell ref="J33:Y33"/>
    <mergeCell ref="A34:D34"/>
    <mergeCell ref="J34:Y34"/>
    <mergeCell ref="A37:D37"/>
  </mergeCells>
  <printOptions/>
  <pageMargins left="0" right="0" top="0.2755905511811024" bottom="0.1968503937007874" header="0.31496062992125984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7">
      <selection activeCell="A3" sqref="A3:AE3"/>
    </sheetView>
  </sheetViews>
  <sheetFormatPr defaultColWidth="9.00390625" defaultRowHeight="15.75"/>
  <cols>
    <col min="1" max="1" width="4.50390625" style="136" customWidth="1"/>
    <col min="2" max="2" width="4.125" style="136" customWidth="1"/>
    <col min="3" max="3" width="3.125" style="134" customWidth="1"/>
    <col min="4" max="4" width="4.25390625" style="134" customWidth="1"/>
    <col min="5" max="5" width="6.125" style="134" customWidth="1"/>
    <col min="6" max="6" width="3.75390625" style="134" customWidth="1"/>
    <col min="7" max="7" width="4.875" style="134" customWidth="1"/>
    <col min="8" max="8" width="2.25390625" style="134" customWidth="1"/>
    <col min="9" max="9" width="2.75390625" style="134" customWidth="1"/>
    <col min="10" max="10" width="3.75390625" style="134" customWidth="1"/>
    <col min="11" max="11" width="6.125" style="134" customWidth="1"/>
    <col min="12" max="12" width="2.625" style="134" customWidth="1"/>
    <col min="13" max="13" width="4.625" style="134" customWidth="1"/>
    <col min="14" max="14" width="2.125" style="134" customWidth="1"/>
    <col min="15" max="15" width="2.75390625" style="134" customWidth="1"/>
    <col min="16" max="16" width="4.25390625" style="134" customWidth="1"/>
    <col min="17" max="17" width="6.125" style="134" customWidth="1"/>
    <col min="18" max="18" width="3.625" style="134" customWidth="1"/>
    <col min="19" max="19" width="6.125" style="134" customWidth="1"/>
    <col min="20" max="20" width="3.125" style="134" customWidth="1"/>
    <col min="21" max="21" width="4.625" style="134" customWidth="1"/>
    <col min="22" max="22" width="4.75390625" style="134" customWidth="1"/>
    <col min="23" max="23" width="5.625" style="134" customWidth="1"/>
    <col min="24" max="24" width="3.125" style="134" customWidth="1"/>
    <col min="25" max="25" width="6.125" style="134" customWidth="1"/>
    <col min="26" max="26" width="2.25390625" style="134" customWidth="1"/>
    <col min="27" max="27" width="2.875" style="134" customWidth="1"/>
    <col min="28" max="28" width="4.25390625" style="134" customWidth="1"/>
    <col min="29" max="29" width="5.125" style="134" customWidth="1"/>
    <col min="30" max="30" width="4.375" style="134" customWidth="1"/>
    <col min="31" max="31" width="5.00390625" style="134" customWidth="1"/>
    <col min="32" max="32" width="2.25390625" style="134" customWidth="1"/>
    <col min="33" max="33" width="2.875" style="134" customWidth="1"/>
  </cols>
  <sheetData>
    <row r="1" spans="1:32" ht="15.75">
      <c r="A1" s="233" t="s">
        <v>19</v>
      </c>
      <c r="B1" s="233"/>
      <c r="C1" s="233"/>
      <c r="D1" s="233"/>
      <c r="E1" s="233"/>
      <c r="F1" s="233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15.75">
      <c r="A2" s="5" t="s">
        <v>21</v>
      </c>
      <c r="B2" s="5"/>
      <c r="C2" s="5"/>
      <c r="D2" s="5"/>
      <c r="E2" s="5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8.75">
      <c r="A3" s="223" t="s">
        <v>290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122"/>
    </row>
    <row r="4" spans="1:33" ht="18.75" customHeight="1">
      <c r="A4" s="223" t="s">
        <v>81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141"/>
    </row>
    <row r="5" spans="1:33" ht="15.75">
      <c r="A5" s="133"/>
      <c r="B5" s="133"/>
      <c r="C5" s="133"/>
      <c r="D5" s="133"/>
      <c r="E5" s="133"/>
      <c r="F5" s="133"/>
      <c r="G5" s="133"/>
      <c r="H5" s="238" t="s">
        <v>291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133"/>
      <c r="Z5" s="133"/>
      <c r="AA5" s="133"/>
      <c r="AB5" s="133"/>
      <c r="AC5" s="133"/>
      <c r="AD5" s="133"/>
      <c r="AE5" s="133"/>
      <c r="AF5" s="133"/>
      <c r="AG5" s="142"/>
    </row>
    <row r="6" spans="1:32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3" ht="20.25" customHeight="1">
      <c r="A7" s="237" t="s">
        <v>82</v>
      </c>
      <c r="B7" s="237" t="s">
        <v>83</v>
      </c>
      <c r="C7" s="237" t="s">
        <v>177</v>
      </c>
      <c r="D7" s="237" t="s">
        <v>91</v>
      </c>
      <c r="E7" s="237"/>
      <c r="F7" s="237"/>
      <c r="G7" s="237"/>
      <c r="H7" s="237"/>
      <c r="I7" s="237"/>
      <c r="J7" s="237" t="s">
        <v>92</v>
      </c>
      <c r="K7" s="237"/>
      <c r="L7" s="237"/>
      <c r="M7" s="237"/>
      <c r="N7" s="237"/>
      <c r="O7" s="237"/>
      <c r="P7" s="237" t="s">
        <v>93</v>
      </c>
      <c r="Q7" s="237"/>
      <c r="R7" s="237"/>
      <c r="S7" s="237"/>
      <c r="T7" s="237"/>
      <c r="U7" s="237"/>
      <c r="V7" s="237" t="s">
        <v>94</v>
      </c>
      <c r="W7" s="237"/>
      <c r="X7" s="237"/>
      <c r="Y7" s="237"/>
      <c r="Z7" s="237"/>
      <c r="AA7" s="237"/>
      <c r="AB7" s="237" t="s">
        <v>95</v>
      </c>
      <c r="AC7" s="237"/>
      <c r="AD7" s="237"/>
      <c r="AE7" s="237"/>
      <c r="AF7" s="237"/>
      <c r="AG7" s="237"/>
    </row>
    <row r="8" spans="1:33" ht="17.25" customHeight="1">
      <c r="A8" s="237"/>
      <c r="B8" s="237"/>
      <c r="C8" s="237"/>
      <c r="D8" s="237" t="s">
        <v>8</v>
      </c>
      <c r="E8" s="237"/>
      <c r="F8" s="237" t="s">
        <v>9</v>
      </c>
      <c r="G8" s="237"/>
      <c r="H8" s="237" t="s">
        <v>60</v>
      </c>
      <c r="I8" s="237"/>
      <c r="J8" s="237" t="s">
        <v>8</v>
      </c>
      <c r="K8" s="237"/>
      <c r="L8" s="237" t="s">
        <v>9</v>
      </c>
      <c r="M8" s="237"/>
      <c r="N8" s="237" t="s">
        <v>60</v>
      </c>
      <c r="O8" s="237"/>
      <c r="P8" s="237" t="s">
        <v>8</v>
      </c>
      <c r="Q8" s="237"/>
      <c r="R8" s="237" t="s">
        <v>9</v>
      </c>
      <c r="S8" s="237"/>
      <c r="T8" s="237" t="s">
        <v>60</v>
      </c>
      <c r="U8" s="237"/>
      <c r="V8" s="237" t="s">
        <v>8</v>
      </c>
      <c r="W8" s="237"/>
      <c r="X8" s="237" t="s">
        <v>9</v>
      </c>
      <c r="Y8" s="237"/>
      <c r="Z8" s="237" t="s">
        <v>60</v>
      </c>
      <c r="AA8" s="237"/>
      <c r="AB8" s="237" t="s">
        <v>8</v>
      </c>
      <c r="AC8" s="237"/>
      <c r="AD8" s="237" t="s">
        <v>9</v>
      </c>
      <c r="AE8" s="237"/>
      <c r="AF8" s="237" t="s">
        <v>60</v>
      </c>
      <c r="AG8" s="237"/>
    </row>
    <row r="9" spans="1:33" ht="18" customHeight="1">
      <c r="A9" s="237"/>
      <c r="B9" s="237"/>
      <c r="C9" s="237"/>
      <c r="D9" s="137" t="s">
        <v>15</v>
      </c>
      <c r="E9" s="137" t="s">
        <v>22</v>
      </c>
      <c r="F9" s="137" t="s">
        <v>15</v>
      </c>
      <c r="G9" s="137" t="s">
        <v>22</v>
      </c>
      <c r="H9" s="137" t="s">
        <v>15</v>
      </c>
      <c r="I9" s="137" t="s">
        <v>22</v>
      </c>
      <c r="J9" s="137" t="s">
        <v>15</v>
      </c>
      <c r="K9" s="137" t="s">
        <v>22</v>
      </c>
      <c r="L9" s="137" t="s">
        <v>15</v>
      </c>
      <c r="M9" s="137" t="s">
        <v>22</v>
      </c>
      <c r="N9" s="137" t="s">
        <v>15</v>
      </c>
      <c r="O9" s="137" t="s">
        <v>22</v>
      </c>
      <c r="P9" s="137" t="s">
        <v>15</v>
      </c>
      <c r="Q9" s="137" t="s">
        <v>22</v>
      </c>
      <c r="R9" s="137" t="s">
        <v>15</v>
      </c>
      <c r="S9" s="137" t="s">
        <v>22</v>
      </c>
      <c r="T9" s="137" t="s">
        <v>15</v>
      </c>
      <c r="U9" s="137" t="s">
        <v>22</v>
      </c>
      <c r="V9" s="137" t="s">
        <v>15</v>
      </c>
      <c r="W9" s="137" t="s">
        <v>22</v>
      </c>
      <c r="X9" s="137" t="s">
        <v>15</v>
      </c>
      <c r="Y9" s="137" t="s">
        <v>22</v>
      </c>
      <c r="Z9" s="137" t="s">
        <v>15</v>
      </c>
      <c r="AA9" s="137" t="s">
        <v>22</v>
      </c>
      <c r="AB9" s="137" t="s">
        <v>15</v>
      </c>
      <c r="AC9" s="137" t="s">
        <v>22</v>
      </c>
      <c r="AD9" s="137" t="s">
        <v>15</v>
      </c>
      <c r="AE9" s="137" t="s">
        <v>22</v>
      </c>
      <c r="AF9" s="137" t="s">
        <v>15</v>
      </c>
      <c r="AG9" s="137" t="s">
        <v>22</v>
      </c>
    </row>
    <row r="10" spans="1:33" ht="27" customHeight="1">
      <c r="A10" s="135" t="s">
        <v>29</v>
      </c>
      <c r="B10" s="167" t="s">
        <v>96</v>
      </c>
      <c r="C10" s="167" t="s">
        <v>96</v>
      </c>
      <c r="D10" s="167" t="s">
        <v>97</v>
      </c>
      <c r="E10" s="167" t="s">
        <v>98</v>
      </c>
      <c r="F10" s="167" t="s">
        <v>99</v>
      </c>
      <c r="G10" s="167" t="s">
        <v>100</v>
      </c>
      <c r="H10" s="167">
        <v>0</v>
      </c>
      <c r="I10" s="167">
        <v>0</v>
      </c>
      <c r="J10" s="167" t="s">
        <v>97</v>
      </c>
      <c r="K10" s="167" t="s">
        <v>98</v>
      </c>
      <c r="L10" s="167" t="s">
        <v>99</v>
      </c>
      <c r="M10" s="167" t="s">
        <v>100</v>
      </c>
      <c r="N10" s="167">
        <v>0</v>
      </c>
      <c r="O10" s="167">
        <v>0</v>
      </c>
      <c r="P10" s="167" t="s">
        <v>101</v>
      </c>
      <c r="Q10" s="167" t="s">
        <v>102</v>
      </c>
      <c r="R10" s="167" t="s">
        <v>103</v>
      </c>
      <c r="S10" s="167" t="s">
        <v>104</v>
      </c>
      <c r="T10" s="167" t="s">
        <v>105</v>
      </c>
      <c r="U10" s="167" t="s">
        <v>106</v>
      </c>
      <c r="V10" s="167" t="s">
        <v>97</v>
      </c>
      <c r="W10" s="167" t="s">
        <v>98</v>
      </c>
      <c r="X10" s="167" t="s">
        <v>99</v>
      </c>
      <c r="Y10" s="167" t="s">
        <v>100</v>
      </c>
      <c r="Z10" s="167">
        <v>0</v>
      </c>
      <c r="AA10" s="167">
        <v>0</v>
      </c>
      <c r="AB10" s="167" t="s">
        <v>101</v>
      </c>
      <c r="AC10" s="167" t="s">
        <v>102</v>
      </c>
      <c r="AD10" s="167" t="s">
        <v>107</v>
      </c>
      <c r="AE10" s="167" t="s">
        <v>108</v>
      </c>
      <c r="AF10" s="167">
        <v>0</v>
      </c>
      <c r="AG10" s="167">
        <v>0</v>
      </c>
    </row>
    <row r="11" spans="1:33" ht="27" customHeight="1">
      <c r="A11" s="135" t="s">
        <v>30</v>
      </c>
      <c r="B11" s="167" t="s">
        <v>109</v>
      </c>
      <c r="C11" s="167" t="s">
        <v>109</v>
      </c>
      <c r="D11" s="167" t="s">
        <v>110</v>
      </c>
      <c r="E11" s="167" t="s">
        <v>111</v>
      </c>
      <c r="F11" s="167" t="s">
        <v>99</v>
      </c>
      <c r="G11" s="167" t="s">
        <v>112</v>
      </c>
      <c r="H11" s="167">
        <v>0</v>
      </c>
      <c r="I11" s="167">
        <v>0</v>
      </c>
      <c r="J11" s="167" t="s">
        <v>97</v>
      </c>
      <c r="K11" s="167" t="s">
        <v>113</v>
      </c>
      <c r="L11" s="167" t="s">
        <v>114</v>
      </c>
      <c r="M11" s="167" t="s">
        <v>115</v>
      </c>
      <c r="N11" s="167">
        <v>0</v>
      </c>
      <c r="O11" s="167">
        <v>0</v>
      </c>
      <c r="P11" s="167" t="s">
        <v>116</v>
      </c>
      <c r="Q11" s="167" t="s">
        <v>117</v>
      </c>
      <c r="R11" s="167" t="s">
        <v>118</v>
      </c>
      <c r="S11" s="167" t="s">
        <v>119</v>
      </c>
      <c r="T11" s="167">
        <v>0</v>
      </c>
      <c r="U11" s="167">
        <v>0</v>
      </c>
      <c r="V11" s="167" t="s">
        <v>120</v>
      </c>
      <c r="W11" s="167" t="s">
        <v>121</v>
      </c>
      <c r="X11" s="167" t="s">
        <v>122</v>
      </c>
      <c r="Y11" s="167" t="s">
        <v>123</v>
      </c>
      <c r="Z11" s="167">
        <v>0</v>
      </c>
      <c r="AA11" s="167">
        <v>0</v>
      </c>
      <c r="AB11" s="167" t="s">
        <v>124</v>
      </c>
      <c r="AC11" s="167" t="s">
        <v>125</v>
      </c>
      <c r="AD11" s="167" t="s">
        <v>107</v>
      </c>
      <c r="AE11" s="167" t="s">
        <v>126</v>
      </c>
      <c r="AF11" s="167">
        <v>0</v>
      </c>
      <c r="AG11" s="167">
        <v>0</v>
      </c>
    </row>
    <row r="12" spans="1:33" ht="27" customHeight="1">
      <c r="A12" s="138" t="s">
        <v>88</v>
      </c>
      <c r="B12" s="168" t="s">
        <v>127</v>
      </c>
      <c r="C12" s="168" t="s">
        <v>127</v>
      </c>
      <c r="D12" s="168" t="s">
        <v>128</v>
      </c>
      <c r="E12" s="168" t="s">
        <v>129</v>
      </c>
      <c r="F12" s="168" t="s">
        <v>130</v>
      </c>
      <c r="G12" s="168" t="s">
        <v>131</v>
      </c>
      <c r="H12" s="167">
        <v>0</v>
      </c>
      <c r="I12" s="167">
        <v>0</v>
      </c>
      <c r="J12" s="168" t="s">
        <v>132</v>
      </c>
      <c r="K12" s="168" t="s">
        <v>133</v>
      </c>
      <c r="L12" s="168" t="s">
        <v>107</v>
      </c>
      <c r="M12" s="168" t="s">
        <v>134</v>
      </c>
      <c r="N12" s="167">
        <v>0</v>
      </c>
      <c r="O12" s="167">
        <v>0</v>
      </c>
      <c r="P12" s="168" t="s">
        <v>135</v>
      </c>
      <c r="Q12" s="168" t="s">
        <v>136</v>
      </c>
      <c r="R12" s="168" t="s">
        <v>137</v>
      </c>
      <c r="S12" s="168" t="s">
        <v>138</v>
      </c>
      <c r="T12" s="168" t="s">
        <v>105</v>
      </c>
      <c r="U12" s="168" t="s">
        <v>139</v>
      </c>
      <c r="V12" s="168" t="s">
        <v>135</v>
      </c>
      <c r="W12" s="168" t="s">
        <v>136</v>
      </c>
      <c r="X12" s="168" t="s">
        <v>140</v>
      </c>
      <c r="Y12" s="168" t="s">
        <v>141</v>
      </c>
      <c r="Z12" s="167">
        <v>0</v>
      </c>
      <c r="AA12" s="167">
        <v>0</v>
      </c>
      <c r="AB12" s="168" t="s">
        <v>142</v>
      </c>
      <c r="AC12" s="168" t="s">
        <v>143</v>
      </c>
      <c r="AD12" s="168" t="s">
        <v>144</v>
      </c>
      <c r="AE12" s="168" t="s">
        <v>145</v>
      </c>
      <c r="AF12" s="167">
        <v>0</v>
      </c>
      <c r="AG12" s="167">
        <v>0</v>
      </c>
    </row>
    <row r="13" spans="1:33" ht="27" customHeight="1">
      <c r="A13" s="135" t="s">
        <v>31</v>
      </c>
      <c r="B13" s="167" t="s">
        <v>146</v>
      </c>
      <c r="C13" s="167">
        <v>25</v>
      </c>
      <c r="D13" s="167" t="s">
        <v>147</v>
      </c>
      <c r="E13" s="167" t="s">
        <v>148</v>
      </c>
      <c r="F13" s="167">
        <v>0</v>
      </c>
      <c r="G13" s="167">
        <v>0</v>
      </c>
      <c r="H13" s="167">
        <v>0</v>
      </c>
      <c r="I13" s="167">
        <v>0</v>
      </c>
      <c r="J13" s="167" t="s">
        <v>147</v>
      </c>
      <c r="K13" s="167">
        <v>100</v>
      </c>
      <c r="L13" s="167">
        <v>0</v>
      </c>
      <c r="M13" s="167">
        <v>0</v>
      </c>
      <c r="N13" s="167">
        <v>0</v>
      </c>
      <c r="O13" s="167">
        <v>0</v>
      </c>
      <c r="P13" s="167" t="s">
        <v>96</v>
      </c>
      <c r="Q13" s="167" t="s">
        <v>149</v>
      </c>
      <c r="R13" s="167" t="s">
        <v>114</v>
      </c>
      <c r="S13" s="167" t="s">
        <v>150</v>
      </c>
      <c r="T13" s="167">
        <v>0</v>
      </c>
      <c r="U13" s="167">
        <v>0</v>
      </c>
      <c r="V13" s="167" t="s">
        <v>151</v>
      </c>
      <c r="W13" s="167" t="s">
        <v>152</v>
      </c>
      <c r="X13" s="167" t="s">
        <v>105</v>
      </c>
      <c r="Y13" s="167" t="s">
        <v>153</v>
      </c>
      <c r="Z13" s="167">
        <v>0</v>
      </c>
      <c r="AA13" s="167">
        <v>0</v>
      </c>
      <c r="AB13" s="167" t="s">
        <v>109</v>
      </c>
      <c r="AC13" s="167" t="s">
        <v>154</v>
      </c>
      <c r="AD13" s="167" t="s">
        <v>99</v>
      </c>
      <c r="AE13" s="167" t="s">
        <v>155</v>
      </c>
      <c r="AF13" s="167">
        <v>0</v>
      </c>
      <c r="AG13" s="167">
        <v>0</v>
      </c>
    </row>
    <row r="14" spans="1:33" ht="27" customHeight="1">
      <c r="A14" s="135" t="s">
        <v>32</v>
      </c>
      <c r="B14" s="167" t="s">
        <v>156</v>
      </c>
      <c r="C14" s="167">
        <v>27</v>
      </c>
      <c r="D14" s="167" t="s">
        <v>147</v>
      </c>
      <c r="E14" s="167" t="s">
        <v>157</v>
      </c>
      <c r="F14" s="167" t="s">
        <v>114</v>
      </c>
      <c r="G14" s="167" t="s">
        <v>158</v>
      </c>
      <c r="H14" s="167">
        <v>0</v>
      </c>
      <c r="I14" s="167">
        <v>0</v>
      </c>
      <c r="J14" s="167" t="s">
        <v>147</v>
      </c>
      <c r="K14" s="167" t="s">
        <v>157</v>
      </c>
      <c r="L14" s="167" t="s">
        <v>114</v>
      </c>
      <c r="M14" s="167" t="s">
        <v>158</v>
      </c>
      <c r="N14" s="167">
        <v>0</v>
      </c>
      <c r="O14" s="167">
        <v>0</v>
      </c>
      <c r="P14" s="167" t="s">
        <v>97</v>
      </c>
      <c r="Q14" s="167" t="s">
        <v>159</v>
      </c>
      <c r="R14" s="167" t="s">
        <v>118</v>
      </c>
      <c r="S14" s="167" t="s">
        <v>160</v>
      </c>
      <c r="T14" s="167">
        <v>0</v>
      </c>
      <c r="U14" s="167">
        <v>0</v>
      </c>
      <c r="V14" s="167" t="s">
        <v>147</v>
      </c>
      <c r="W14" s="167" t="s">
        <v>157</v>
      </c>
      <c r="X14" s="167" t="s">
        <v>114</v>
      </c>
      <c r="Y14" s="167" t="s">
        <v>158</v>
      </c>
      <c r="Z14" s="167">
        <v>0</v>
      </c>
      <c r="AA14" s="167">
        <v>0</v>
      </c>
      <c r="AB14" s="167" t="s">
        <v>109</v>
      </c>
      <c r="AC14" s="167" t="s">
        <v>161</v>
      </c>
      <c r="AD14" s="167" t="s">
        <v>107</v>
      </c>
      <c r="AE14" s="167" t="s">
        <v>162</v>
      </c>
      <c r="AF14" s="167">
        <v>0</v>
      </c>
      <c r="AG14" s="167">
        <v>0</v>
      </c>
    </row>
    <row r="15" spans="1:33" ht="27" customHeight="1">
      <c r="A15" s="139" t="s">
        <v>89</v>
      </c>
      <c r="B15" s="169" t="s">
        <v>163</v>
      </c>
      <c r="C15" s="169">
        <f>SUM(C13:C14)</f>
        <v>52</v>
      </c>
      <c r="D15" s="169">
        <f>D14+D13</f>
        <v>50</v>
      </c>
      <c r="E15" s="169" t="s">
        <v>165</v>
      </c>
      <c r="F15" s="169" t="s">
        <v>114</v>
      </c>
      <c r="G15" s="169" t="s">
        <v>166</v>
      </c>
      <c r="H15" s="167">
        <v>0</v>
      </c>
      <c r="I15" s="167">
        <v>0</v>
      </c>
      <c r="J15" s="169" t="s">
        <v>164</v>
      </c>
      <c r="K15" s="169" t="s">
        <v>165</v>
      </c>
      <c r="L15" s="169" t="s">
        <v>114</v>
      </c>
      <c r="M15" s="169" t="s">
        <v>166</v>
      </c>
      <c r="N15" s="167">
        <v>0</v>
      </c>
      <c r="O15" s="167">
        <v>0</v>
      </c>
      <c r="P15" s="169" t="s">
        <v>167</v>
      </c>
      <c r="Q15" s="169" t="s">
        <v>168</v>
      </c>
      <c r="R15" s="169" t="s">
        <v>122</v>
      </c>
      <c r="S15" s="169" t="s">
        <v>169</v>
      </c>
      <c r="T15" s="169">
        <v>0</v>
      </c>
      <c r="U15" s="169">
        <v>0</v>
      </c>
      <c r="V15" s="169" t="s">
        <v>170</v>
      </c>
      <c r="W15" s="169" t="s">
        <v>171</v>
      </c>
      <c r="X15" s="169" t="s">
        <v>99</v>
      </c>
      <c r="Y15" s="169" t="s">
        <v>172</v>
      </c>
      <c r="Z15" s="167">
        <v>0</v>
      </c>
      <c r="AA15" s="167">
        <v>0</v>
      </c>
      <c r="AB15" s="169" t="s">
        <v>173</v>
      </c>
      <c r="AC15" s="169" t="s">
        <v>174</v>
      </c>
      <c r="AD15" s="169" t="s">
        <v>175</v>
      </c>
      <c r="AE15" s="169" t="s">
        <v>176</v>
      </c>
      <c r="AF15" s="167">
        <v>0</v>
      </c>
      <c r="AG15" s="167">
        <v>0</v>
      </c>
    </row>
    <row r="16" spans="1:33" ht="27" customHeight="1">
      <c r="A16" s="140"/>
      <c r="B16" s="140">
        <f>B15+B12</f>
        <v>99</v>
      </c>
      <c r="C16" s="140">
        <f>C15+C12</f>
        <v>97</v>
      </c>
      <c r="D16" s="140">
        <f>D15+D12</f>
        <v>89</v>
      </c>
      <c r="E16" s="170">
        <f>D16/C16%</f>
        <v>91.75257731958763</v>
      </c>
      <c r="F16" s="140">
        <f>F15+F12</f>
        <v>8</v>
      </c>
      <c r="G16" s="170">
        <f>F16/C16%</f>
        <v>8.247422680412372</v>
      </c>
      <c r="H16" s="167">
        <v>0</v>
      </c>
      <c r="I16" s="167">
        <v>0</v>
      </c>
      <c r="J16" s="140">
        <f>J15+J12</f>
        <v>90</v>
      </c>
      <c r="K16" s="170">
        <f>J16/C16%</f>
        <v>92.78350515463917</v>
      </c>
      <c r="L16" s="140">
        <f>L15+L12</f>
        <v>7</v>
      </c>
      <c r="M16" s="170">
        <f>L16/C16%</f>
        <v>7.216494845360825</v>
      </c>
      <c r="N16" s="167">
        <v>0</v>
      </c>
      <c r="O16" s="167">
        <v>0</v>
      </c>
      <c r="P16" s="140">
        <f>P15+P12</f>
        <v>76</v>
      </c>
      <c r="Q16" s="170">
        <f>P16/C16%</f>
        <v>78.35051546391753</v>
      </c>
      <c r="R16" s="140">
        <f>R15+R12</f>
        <v>20</v>
      </c>
      <c r="S16" s="170">
        <f>R16/C16%</f>
        <v>20.61855670103093</v>
      </c>
      <c r="T16" s="140">
        <f>T15+T12</f>
        <v>1</v>
      </c>
      <c r="U16" s="170">
        <f>T16/C16%</f>
        <v>1.0309278350515465</v>
      </c>
      <c r="V16" s="140">
        <f>V15+V12</f>
        <v>82</v>
      </c>
      <c r="W16" s="170">
        <f>V16/C16%</f>
        <v>84.5360824742268</v>
      </c>
      <c r="X16" s="140">
        <f>X15+X12</f>
        <v>15</v>
      </c>
      <c r="Y16" s="170">
        <f>X16/C16%</f>
        <v>15.463917525773196</v>
      </c>
      <c r="Z16" s="167">
        <v>0</v>
      </c>
      <c r="AA16" s="167">
        <v>0</v>
      </c>
      <c r="AB16" s="140">
        <f>AB15+AB12</f>
        <v>79</v>
      </c>
      <c r="AC16" s="170">
        <f>AB16/C16%</f>
        <v>81.44329896907217</v>
      </c>
      <c r="AD16" s="140">
        <f>AD15+AD12</f>
        <v>18</v>
      </c>
      <c r="AE16" s="170">
        <f>AD16/C16%</f>
        <v>18.556701030927837</v>
      </c>
      <c r="AF16" s="167">
        <v>0</v>
      </c>
      <c r="AG16" s="167">
        <v>0</v>
      </c>
    </row>
    <row r="17" spans="5:33" ht="18.75">
      <c r="E17"/>
      <c r="F17" s="47"/>
      <c r="G17" s="47"/>
      <c r="H17" s="47"/>
      <c r="I17" s="47"/>
      <c r="J17" s="47"/>
      <c r="K17" s="47"/>
      <c r="L17" s="47"/>
      <c r="M17" s="47"/>
      <c r="N17" s="47"/>
      <c r="O17" s="224" t="s">
        <v>236</v>
      </c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</row>
    <row r="18" spans="3:33" ht="18.75">
      <c r="C18" s="202" t="s">
        <v>48</v>
      </c>
      <c r="D18" s="202"/>
      <c r="E18" s="202"/>
      <c r="F18" s="202"/>
      <c r="G18" s="202"/>
      <c r="H18" s="202"/>
      <c r="I18" s="202"/>
      <c r="J18" s="202"/>
      <c r="K18" s="47"/>
      <c r="L18" s="47"/>
      <c r="M18" s="47"/>
      <c r="N18" s="47"/>
      <c r="O18" s="201" t="s">
        <v>20</v>
      </c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5:30" ht="18.75">
      <c r="E19" s="6"/>
      <c r="F19" s="44"/>
      <c r="G19" s="44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151"/>
      <c r="W19" s="151"/>
      <c r="X19" s="151"/>
      <c r="Y19" s="151"/>
      <c r="Z19" s="151"/>
      <c r="AA19" s="15"/>
      <c r="AB19" s="15"/>
      <c r="AC19" s="15"/>
      <c r="AD19" s="15"/>
    </row>
    <row r="20" spans="5:30" ht="18.75">
      <c r="E20" s="5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151"/>
      <c r="W20" s="151"/>
      <c r="X20" s="151"/>
      <c r="Y20" s="151"/>
      <c r="Z20" s="151"/>
      <c r="AA20" s="15"/>
      <c r="AB20" s="15"/>
      <c r="AC20" s="15"/>
      <c r="AD20" s="15"/>
    </row>
    <row r="21" spans="3:30" ht="18.75">
      <c r="C21" s="202" t="s">
        <v>44</v>
      </c>
      <c r="D21" s="202"/>
      <c r="E21" s="202"/>
      <c r="F21" s="202"/>
      <c r="G21" s="202"/>
      <c r="H21" s="202"/>
      <c r="I21" s="202"/>
      <c r="J21" s="202"/>
      <c r="K21" s="57"/>
      <c r="L21" s="57"/>
      <c r="M21" s="57"/>
      <c r="N21" s="57"/>
      <c r="O21" s="57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</row>
    <row r="22" spans="5:30" ht="15.75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151"/>
      <c r="W22" s="151"/>
      <c r="X22" s="151"/>
      <c r="Y22" s="151"/>
      <c r="Z22" s="151"/>
      <c r="AA22" s="15"/>
      <c r="AB22" s="15"/>
      <c r="AC22" s="15"/>
      <c r="AD22" s="15"/>
    </row>
  </sheetData>
  <sheetProtection/>
  <mergeCells count="32">
    <mergeCell ref="P21:AD21"/>
    <mergeCell ref="O17:AG17"/>
    <mergeCell ref="O18:AG18"/>
    <mergeCell ref="C18:J18"/>
    <mergeCell ref="C21:J21"/>
    <mergeCell ref="AF8:AG8"/>
    <mergeCell ref="A1:F1"/>
    <mergeCell ref="A3:AE3"/>
    <mergeCell ref="A4:AF4"/>
    <mergeCell ref="T8:U8"/>
    <mergeCell ref="V8:W8"/>
    <mergeCell ref="X8:Y8"/>
    <mergeCell ref="Z8:AA8"/>
    <mergeCell ref="AB8:AC8"/>
    <mergeCell ref="AD8:AE8"/>
    <mergeCell ref="AB7:AG7"/>
    <mergeCell ref="D8:E8"/>
    <mergeCell ref="F8:G8"/>
    <mergeCell ref="H8:I8"/>
    <mergeCell ref="J8:K8"/>
    <mergeCell ref="L8:M8"/>
    <mergeCell ref="N8:O8"/>
    <mergeCell ref="P8:Q8"/>
    <mergeCell ref="R8:S8"/>
    <mergeCell ref="A7:A9"/>
    <mergeCell ref="C7:C9"/>
    <mergeCell ref="D7:I7"/>
    <mergeCell ref="J7:O7"/>
    <mergeCell ref="P7:U7"/>
    <mergeCell ref="H5:X5"/>
    <mergeCell ref="V7:AA7"/>
    <mergeCell ref="B7:B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85" zoomScaleNormal="85" zoomScalePageLayoutView="0" workbookViewId="0" topLeftCell="A1">
      <selection activeCell="A1" sqref="A1:AA4"/>
    </sheetView>
  </sheetViews>
  <sheetFormatPr defaultColWidth="9.00390625" defaultRowHeight="15.75"/>
  <cols>
    <col min="1" max="1" width="2.875" style="0" customWidth="1"/>
    <col min="2" max="2" width="6.125" style="0" customWidth="1"/>
    <col min="3" max="3" width="5.625" style="0" customWidth="1"/>
    <col min="4" max="5" width="6.125" style="0" customWidth="1"/>
    <col min="6" max="6" width="6.00390625" style="0" customWidth="1"/>
    <col min="7" max="7" width="5.625" style="0" customWidth="1"/>
    <col min="8" max="8" width="3.125" style="0" customWidth="1"/>
    <col min="9" max="9" width="5.25390625" style="0" customWidth="1"/>
    <col min="10" max="10" width="4.625" style="0" customWidth="1"/>
    <col min="11" max="11" width="6.625" style="0" customWidth="1"/>
    <col min="12" max="12" width="5.375" style="0" customWidth="1"/>
    <col min="13" max="13" width="5.625" style="0" customWidth="1"/>
    <col min="14" max="14" width="4.25390625" style="0" customWidth="1"/>
    <col min="15" max="15" width="4.625" style="0" customWidth="1"/>
    <col min="16" max="16" width="4.375" style="0" customWidth="1"/>
    <col min="17" max="17" width="5.375" style="0" customWidth="1"/>
    <col min="18" max="18" width="3.375" style="0" customWidth="1"/>
    <col min="19" max="19" width="6.875" style="0" customWidth="1"/>
    <col min="20" max="20" width="2.75390625" style="0" customWidth="1"/>
    <col min="21" max="21" width="4.625" style="0" customWidth="1"/>
    <col min="22" max="22" width="5.875" style="0" customWidth="1"/>
    <col min="23" max="23" width="5.75390625" style="0" customWidth="1"/>
    <col min="24" max="25" width="5.625" style="0" customWidth="1"/>
    <col min="26" max="26" width="3.125" style="0" customWidth="1"/>
    <col min="27" max="27" width="3.25390625" style="0" customWidth="1"/>
  </cols>
  <sheetData>
    <row r="1" spans="1:19" ht="15.75">
      <c r="A1" s="211" t="s">
        <v>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7" ht="15.75">
      <c r="A2" s="239" t="s">
        <v>59</v>
      </c>
      <c r="B2" s="239"/>
      <c r="C2" s="239"/>
      <c r="D2" s="239"/>
      <c r="E2" s="239"/>
      <c r="F2" s="239"/>
      <c r="G2" s="239"/>
      <c r="H2" s="239"/>
      <c r="L2" s="5"/>
      <c r="M2" s="5"/>
      <c r="N2" s="5"/>
      <c r="O2" s="5"/>
      <c r="P2" s="5"/>
      <c r="Q2" s="5"/>
    </row>
    <row r="3" spans="1:39" ht="15.75">
      <c r="A3" s="75"/>
      <c r="B3" s="212" t="s">
        <v>292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39" ht="15.75">
      <c r="A4" s="240" t="s">
        <v>235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27" ht="24" customHeight="1">
      <c r="A5" s="207" t="s">
        <v>23</v>
      </c>
      <c r="B5" s="207" t="s">
        <v>28</v>
      </c>
      <c r="C5" s="234" t="s">
        <v>53</v>
      </c>
      <c r="D5" s="229" t="s">
        <v>12</v>
      </c>
      <c r="E5" s="229"/>
      <c r="F5" s="229"/>
      <c r="G5" s="229"/>
      <c r="H5" s="229"/>
      <c r="I5" s="229"/>
      <c r="J5" s="229" t="s">
        <v>13</v>
      </c>
      <c r="K5" s="229"/>
      <c r="L5" s="229"/>
      <c r="M5" s="229"/>
      <c r="N5" s="229"/>
      <c r="O5" s="229"/>
      <c r="P5" s="229" t="s">
        <v>14</v>
      </c>
      <c r="Q5" s="229"/>
      <c r="R5" s="229"/>
      <c r="S5" s="229"/>
      <c r="T5" s="229"/>
      <c r="U5" s="229"/>
      <c r="V5" s="229" t="s">
        <v>17</v>
      </c>
      <c r="W5" s="229"/>
      <c r="X5" s="229"/>
      <c r="Y5" s="229"/>
      <c r="Z5" s="229"/>
      <c r="AA5" s="229"/>
    </row>
    <row r="6" spans="1:27" ht="24" customHeight="1">
      <c r="A6" s="208"/>
      <c r="B6" s="208"/>
      <c r="C6" s="235"/>
      <c r="D6" s="230" t="s">
        <v>8</v>
      </c>
      <c r="E6" s="230"/>
      <c r="F6" s="230" t="s">
        <v>9</v>
      </c>
      <c r="G6" s="230"/>
      <c r="H6" s="230" t="s">
        <v>24</v>
      </c>
      <c r="I6" s="230"/>
      <c r="J6" s="230" t="s">
        <v>8</v>
      </c>
      <c r="K6" s="230"/>
      <c r="L6" s="230" t="s">
        <v>9</v>
      </c>
      <c r="M6" s="230"/>
      <c r="N6" s="230" t="s">
        <v>24</v>
      </c>
      <c r="O6" s="230"/>
      <c r="P6" s="230" t="s">
        <v>8</v>
      </c>
      <c r="Q6" s="230"/>
      <c r="R6" s="230" t="s">
        <v>9</v>
      </c>
      <c r="S6" s="230"/>
      <c r="T6" s="230" t="s">
        <v>24</v>
      </c>
      <c r="U6" s="230"/>
      <c r="V6" s="230" t="s">
        <v>8</v>
      </c>
      <c r="W6" s="230"/>
      <c r="X6" s="230" t="s">
        <v>9</v>
      </c>
      <c r="Y6" s="230"/>
      <c r="Z6" s="230" t="s">
        <v>24</v>
      </c>
      <c r="AA6" s="230"/>
    </row>
    <row r="7" spans="1:27" ht="17.25" customHeight="1">
      <c r="A7" s="209"/>
      <c r="B7" s="209"/>
      <c r="C7" s="236"/>
      <c r="D7" s="2" t="s">
        <v>15</v>
      </c>
      <c r="E7" s="2" t="s">
        <v>22</v>
      </c>
      <c r="F7" s="2" t="s">
        <v>15</v>
      </c>
      <c r="G7" s="2" t="s">
        <v>22</v>
      </c>
      <c r="H7" s="2" t="s">
        <v>15</v>
      </c>
      <c r="I7" s="2" t="s">
        <v>22</v>
      </c>
      <c r="J7" s="2" t="s">
        <v>15</v>
      </c>
      <c r="K7" s="2" t="s">
        <v>22</v>
      </c>
      <c r="L7" s="2" t="s">
        <v>15</v>
      </c>
      <c r="M7" s="2" t="s">
        <v>22</v>
      </c>
      <c r="N7" s="2" t="s">
        <v>15</v>
      </c>
      <c r="O7" s="2" t="s">
        <v>22</v>
      </c>
      <c r="P7" s="2" t="s">
        <v>15</v>
      </c>
      <c r="Q7" s="2" t="s">
        <v>22</v>
      </c>
      <c r="R7" s="2" t="s">
        <v>15</v>
      </c>
      <c r="S7" s="2" t="s">
        <v>22</v>
      </c>
      <c r="T7" s="2" t="s">
        <v>15</v>
      </c>
      <c r="U7" s="2" t="s">
        <v>22</v>
      </c>
      <c r="V7" s="2" t="s">
        <v>15</v>
      </c>
      <c r="W7" s="2" t="s">
        <v>22</v>
      </c>
      <c r="X7" s="2" t="s">
        <v>15</v>
      </c>
      <c r="Y7" s="2" t="s">
        <v>22</v>
      </c>
      <c r="Z7" s="2" t="s">
        <v>15</v>
      </c>
      <c r="AA7" s="2" t="s">
        <v>22</v>
      </c>
    </row>
    <row r="8" spans="1:28" ht="24.75" customHeight="1">
      <c r="A8" s="109" t="s">
        <v>33</v>
      </c>
      <c r="B8" s="111">
        <v>29</v>
      </c>
      <c r="C8" s="111">
        <v>29</v>
      </c>
      <c r="D8" s="143" t="s">
        <v>109</v>
      </c>
      <c r="E8" s="143" t="s">
        <v>229</v>
      </c>
      <c r="F8" s="143" t="s">
        <v>118</v>
      </c>
      <c r="G8" s="143" t="s">
        <v>230</v>
      </c>
      <c r="H8" s="143">
        <v>0</v>
      </c>
      <c r="I8" s="143">
        <v>0</v>
      </c>
      <c r="J8" s="143" t="s">
        <v>109</v>
      </c>
      <c r="K8" s="143" t="s">
        <v>229</v>
      </c>
      <c r="L8" s="143" t="s">
        <v>118</v>
      </c>
      <c r="M8" s="143" t="s">
        <v>230</v>
      </c>
      <c r="N8" s="143">
        <v>0</v>
      </c>
      <c r="O8" s="143">
        <v>0</v>
      </c>
      <c r="P8" s="143" t="s">
        <v>109</v>
      </c>
      <c r="Q8" s="143" t="s">
        <v>229</v>
      </c>
      <c r="R8" s="143" t="s">
        <v>118</v>
      </c>
      <c r="S8" s="143" t="s">
        <v>230</v>
      </c>
      <c r="T8" s="143">
        <v>0</v>
      </c>
      <c r="U8" s="143">
        <v>0</v>
      </c>
      <c r="V8" s="143" t="s">
        <v>109</v>
      </c>
      <c r="W8" s="143" t="s">
        <v>229</v>
      </c>
      <c r="X8" s="143" t="s">
        <v>118</v>
      </c>
      <c r="Y8" s="143" t="s">
        <v>230</v>
      </c>
      <c r="Z8" s="143">
        <v>0</v>
      </c>
      <c r="AA8" s="143">
        <v>0</v>
      </c>
      <c r="AB8" s="144"/>
    </row>
    <row r="9" spans="1:28" ht="24.75" customHeight="1">
      <c r="A9" s="109" t="s">
        <v>34</v>
      </c>
      <c r="B9" s="120">
        <v>29</v>
      </c>
      <c r="C9" s="120">
        <v>29</v>
      </c>
      <c r="D9" s="143" t="s">
        <v>187</v>
      </c>
      <c r="E9" s="143" t="s">
        <v>231</v>
      </c>
      <c r="F9" s="143" t="s">
        <v>175</v>
      </c>
      <c r="G9" s="143" t="s">
        <v>232</v>
      </c>
      <c r="H9" s="143">
        <v>0</v>
      </c>
      <c r="I9" s="143">
        <v>0</v>
      </c>
      <c r="J9" s="143" t="s">
        <v>187</v>
      </c>
      <c r="K9" s="143" t="s">
        <v>231</v>
      </c>
      <c r="L9" s="143" t="s">
        <v>175</v>
      </c>
      <c r="M9" s="143" t="s">
        <v>232</v>
      </c>
      <c r="N9" s="143">
        <v>0</v>
      </c>
      <c r="O9" s="143">
        <v>0</v>
      </c>
      <c r="P9" s="143" t="s">
        <v>187</v>
      </c>
      <c r="Q9" s="143" t="s">
        <v>231</v>
      </c>
      <c r="R9" s="143" t="s">
        <v>175</v>
      </c>
      <c r="S9" s="143" t="s">
        <v>232</v>
      </c>
      <c r="T9" s="143">
        <v>0</v>
      </c>
      <c r="U9" s="143">
        <v>0</v>
      </c>
      <c r="V9" s="143" t="s">
        <v>187</v>
      </c>
      <c r="W9" s="143" t="s">
        <v>231</v>
      </c>
      <c r="X9" s="143" t="s">
        <v>175</v>
      </c>
      <c r="Y9" s="143" t="s">
        <v>232</v>
      </c>
      <c r="Z9" s="143">
        <v>0</v>
      </c>
      <c r="AA9" s="143">
        <v>0</v>
      </c>
      <c r="AB9" s="144"/>
    </row>
    <row r="10" spans="1:28" ht="24.75" customHeight="1">
      <c r="A10" s="113" t="s">
        <v>63</v>
      </c>
      <c r="B10" s="147">
        <f>SUM(B8:B9)</f>
        <v>58</v>
      </c>
      <c r="C10" s="149">
        <f>SUM(C8:C9)</f>
        <v>58</v>
      </c>
      <c r="D10" s="146" t="s">
        <v>167</v>
      </c>
      <c r="E10" s="146" t="s">
        <v>159</v>
      </c>
      <c r="F10" s="146" t="s">
        <v>116</v>
      </c>
      <c r="G10" s="146" t="s">
        <v>160</v>
      </c>
      <c r="H10" s="143">
        <v>0</v>
      </c>
      <c r="I10" s="143">
        <v>0</v>
      </c>
      <c r="J10" s="146" t="s">
        <v>167</v>
      </c>
      <c r="K10" s="146" t="s">
        <v>159</v>
      </c>
      <c r="L10" s="146" t="s">
        <v>116</v>
      </c>
      <c r="M10" s="146" t="s">
        <v>160</v>
      </c>
      <c r="N10" s="146">
        <v>0</v>
      </c>
      <c r="O10" s="146">
        <v>0</v>
      </c>
      <c r="P10" s="146" t="s">
        <v>167</v>
      </c>
      <c r="Q10" s="146" t="s">
        <v>159</v>
      </c>
      <c r="R10" s="146" t="s">
        <v>116</v>
      </c>
      <c r="S10" s="146" t="s">
        <v>160</v>
      </c>
      <c r="T10" s="143">
        <v>0</v>
      </c>
      <c r="U10" s="143">
        <v>0</v>
      </c>
      <c r="V10" s="146" t="s">
        <v>167</v>
      </c>
      <c r="W10" s="146" t="s">
        <v>159</v>
      </c>
      <c r="X10" s="146" t="s">
        <v>116</v>
      </c>
      <c r="Y10" s="146" t="s">
        <v>160</v>
      </c>
      <c r="Z10" s="143">
        <v>0</v>
      </c>
      <c r="AA10" s="143">
        <v>0</v>
      </c>
      <c r="AB10" s="144"/>
    </row>
    <row r="11" spans="1:28" ht="24.75" customHeight="1">
      <c r="A11" s="109" t="s">
        <v>35</v>
      </c>
      <c r="B11" s="120">
        <v>28</v>
      </c>
      <c r="C11" s="120">
        <v>27</v>
      </c>
      <c r="D11" s="143" t="s">
        <v>110</v>
      </c>
      <c r="E11" s="143" t="s">
        <v>200</v>
      </c>
      <c r="F11" s="143" t="s">
        <v>118</v>
      </c>
      <c r="G11" s="143" t="s">
        <v>201</v>
      </c>
      <c r="H11" s="143">
        <v>0</v>
      </c>
      <c r="I11" s="143">
        <v>0</v>
      </c>
      <c r="J11" s="143" t="s">
        <v>101</v>
      </c>
      <c r="K11" s="143" t="s">
        <v>202</v>
      </c>
      <c r="L11" s="143" t="s">
        <v>175</v>
      </c>
      <c r="M11" s="143" t="s">
        <v>203</v>
      </c>
      <c r="N11" s="143">
        <v>0</v>
      </c>
      <c r="O11" s="143">
        <v>0</v>
      </c>
      <c r="P11" s="143" t="s">
        <v>110</v>
      </c>
      <c r="Q11" s="143" t="s">
        <v>200</v>
      </c>
      <c r="R11" s="143" t="s">
        <v>118</v>
      </c>
      <c r="S11" s="143" t="s">
        <v>201</v>
      </c>
      <c r="T11" s="143">
        <v>0</v>
      </c>
      <c r="U11" s="143">
        <v>0</v>
      </c>
      <c r="V11" s="143" t="s">
        <v>109</v>
      </c>
      <c r="W11" s="143" t="s">
        <v>174</v>
      </c>
      <c r="X11" s="143" t="s">
        <v>103</v>
      </c>
      <c r="Y11" s="143" t="s">
        <v>176</v>
      </c>
      <c r="Z11" s="143">
        <v>0</v>
      </c>
      <c r="AA11" s="143">
        <v>0</v>
      </c>
      <c r="AB11" s="144"/>
    </row>
    <row r="12" spans="1:28" ht="24.75" customHeight="1">
      <c r="A12" s="109" t="s">
        <v>36</v>
      </c>
      <c r="B12" s="120">
        <v>26</v>
      </c>
      <c r="C12" s="120">
        <v>26</v>
      </c>
      <c r="D12" s="143" t="s">
        <v>101</v>
      </c>
      <c r="E12" s="143" t="s">
        <v>204</v>
      </c>
      <c r="F12" s="143" t="s">
        <v>175</v>
      </c>
      <c r="G12" s="143" t="s">
        <v>205</v>
      </c>
      <c r="H12" s="143" t="s">
        <v>105</v>
      </c>
      <c r="I12" s="143" t="s">
        <v>206</v>
      </c>
      <c r="J12" s="143" t="s">
        <v>101</v>
      </c>
      <c r="K12" s="143" t="s">
        <v>204</v>
      </c>
      <c r="L12" s="143" t="s">
        <v>175</v>
      </c>
      <c r="M12" s="143" t="s">
        <v>205</v>
      </c>
      <c r="N12" s="143" t="s">
        <v>105</v>
      </c>
      <c r="O12" s="143" t="s">
        <v>206</v>
      </c>
      <c r="P12" s="143" t="s">
        <v>110</v>
      </c>
      <c r="Q12" s="143" t="s">
        <v>207</v>
      </c>
      <c r="R12" s="143" t="s">
        <v>118</v>
      </c>
      <c r="S12" s="143" t="s">
        <v>160</v>
      </c>
      <c r="T12" s="143" t="s">
        <v>105</v>
      </c>
      <c r="U12" s="143" t="s">
        <v>206</v>
      </c>
      <c r="V12" s="143" t="s">
        <v>147</v>
      </c>
      <c r="W12" s="143" t="s">
        <v>157</v>
      </c>
      <c r="X12" s="143" t="s">
        <v>114</v>
      </c>
      <c r="Y12" s="143" t="s">
        <v>158</v>
      </c>
      <c r="Z12" s="143">
        <v>0</v>
      </c>
      <c r="AA12" s="143">
        <v>0</v>
      </c>
      <c r="AB12" s="144"/>
    </row>
    <row r="13" spans="1:28" ht="24.75" customHeight="1">
      <c r="A13" s="109" t="s">
        <v>73</v>
      </c>
      <c r="B13" s="120">
        <v>23</v>
      </c>
      <c r="C13" s="120">
        <v>23</v>
      </c>
      <c r="D13" s="143" t="s">
        <v>137</v>
      </c>
      <c r="E13" s="143" t="s">
        <v>208</v>
      </c>
      <c r="F13" s="143" t="s">
        <v>140</v>
      </c>
      <c r="G13" s="143" t="s">
        <v>209</v>
      </c>
      <c r="H13" s="143">
        <v>0</v>
      </c>
      <c r="I13" s="143">
        <v>0</v>
      </c>
      <c r="J13" s="143" t="s">
        <v>137</v>
      </c>
      <c r="K13" s="143" t="s">
        <v>208</v>
      </c>
      <c r="L13" s="143" t="s">
        <v>140</v>
      </c>
      <c r="M13" s="143" t="s">
        <v>209</v>
      </c>
      <c r="N13" s="143">
        <v>0</v>
      </c>
      <c r="O13" s="143">
        <v>0</v>
      </c>
      <c r="P13" s="143" t="s">
        <v>210</v>
      </c>
      <c r="Q13" s="143" t="s">
        <v>211</v>
      </c>
      <c r="R13" s="143" t="s">
        <v>122</v>
      </c>
      <c r="S13" s="143" t="s">
        <v>212</v>
      </c>
      <c r="T13" s="143">
        <v>0</v>
      </c>
      <c r="U13" s="143">
        <v>0</v>
      </c>
      <c r="V13" s="143" t="s">
        <v>184</v>
      </c>
      <c r="W13" s="143" t="s">
        <v>213</v>
      </c>
      <c r="X13" s="143" t="s">
        <v>118</v>
      </c>
      <c r="Y13" s="143" t="s">
        <v>214</v>
      </c>
      <c r="Z13" s="143">
        <v>0</v>
      </c>
      <c r="AA13" s="143">
        <v>0</v>
      </c>
      <c r="AB13" s="144"/>
    </row>
    <row r="14" spans="1:28" ht="24.75" customHeight="1">
      <c r="A14" s="113" t="s">
        <v>64</v>
      </c>
      <c r="B14" s="147">
        <f>SUM(B11:B13)</f>
        <v>77</v>
      </c>
      <c r="C14" s="147">
        <f>SUM(C11:C13)</f>
        <v>76</v>
      </c>
      <c r="D14" s="148" t="s">
        <v>215</v>
      </c>
      <c r="E14" s="148" t="s">
        <v>216</v>
      </c>
      <c r="F14" s="148" t="s">
        <v>217</v>
      </c>
      <c r="G14" s="148" t="s">
        <v>218</v>
      </c>
      <c r="H14" s="148" t="s">
        <v>105</v>
      </c>
      <c r="I14" s="148" t="s">
        <v>219</v>
      </c>
      <c r="J14" s="148" t="s">
        <v>220</v>
      </c>
      <c r="K14" s="148" t="s">
        <v>221</v>
      </c>
      <c r="L14" s="148" t="s">
        <v>156</v>
      </c>
      <c r="M14" s="148" t="s">
        <v>222</v>
      </c>
      <c r="N14" s="148" t="s">
        <v>105</v>
      </c>
      <c r="O14" s="148" t="s">
        <v>219</v>
      </c>
      <c r="P14" s="148" t="s">
        <v>223</v>
      </c>
      <c r="Q14" s="148" t="s">
        <v>224</v>
      </c>
      <c r="R14" s="148" t="s">
        <v>96</v>
      </c>
      <c r="S14" s="148" t="s">
        <v>225</v>
      </c>
      <c r="T14" s="148" t="s">
        <v>105</v>
      </c>
      <c r="U14" s="148" t="s">
        <v>219</v>
      </c>
      <c r="V14" s="148" t="s">
        <v>226</v>
      </c>
      <c r="W14" s="148" t="s">
        <v>227</v>
      </c>
      <c r="X14" s="148" t="s">
        <v>120</v>
      </c>
      <c r="Y14" s="148" t="s">
        <v>228</v>
      </c>
      <c r="Z14" s="143">
        <v>0</v>
      </c>
      <c r="AA14" s="143">
        <v>0</v>
      </c>
      <c r="AB14" s="144"/>
    </row>
    <row r="15" spans="1:28" ht="24.75" customHeight="1">
      <c r="A15" s="109" t="s">
        <v>37</v>
      </c>
      <c r="B15" s="120">
        <v>25</v>
      </c>
      <c r="C15" s="120">
        <v>24</v>
      </c>
      <c r="D15" s="143" t="s">
        <v>124</v>
      </c>
      <c r="E15" s="143" t="s">
        <v>178</v>
      </c>
      <c r="F15" s="143" t="s">
        <v>118</v>
      </c>
      <c r="G15" s="143" t="s">
        <v>179</v>
      </c>
      <c r="H15" s="143">
        <v>0</v>
      </c>
      <c r="I15" s="143">
        <v>0</v>
      </c>
      <c r="J15" s="143" t="s">
        <v>124</v>
      </c>
      <c r="K15" s="143" t="s">
        <v>178</v>
      </c>
      <c r="L15" s="143" t="s">
        <v>118</v>
      </c>
      <c r="M15" s="143" t="s">
        <v>179</v>
      </c>
      <c r="N15" s="143">
        <v>0</v>
      </c>
      <c r="O15" s="143">
        <v>0</v>
      </c>
      <c r="P15" s="143" t="s">
        <v>110</v>
      </c>
      <c r="Q15" s="143" t="s">
        <v>180</v>
      </c>
      <c r="R15" s="143" t="s">
        <v>107</v>
      </c>
      <c r="S15" s="143" t="s">
        <v>181</v>
      </c>
      <c r="T15" s="143">
        <v>0</v>
      </c>
      <c r="U15" s="143">
        <v>0</v>
      </c>
      <c r="V15" s="143" t="s">
        <v>97</v>
      </c>
      <c r="W15" s="143" t="s">
        <v>182</v>
      </c>
      <c r="X15" s="143" t="s">
        <v>103</v>
      </c>
      <c r="Y15" s="143" t="s">
        <v>183</v>
      </c>
      <c r="Z15" s="143">
        <v>0</v>
      </c>
      <c r="AA15" s="143">
        <v>0</v>
      </c>
      <c r="AB15" s="144"/>
    </row>
    <row r="16" spans="1:28" ht="24.75" customHeight="1">
      <c r="A16" s="109" t="s">
        <v>38</v>
      </c>
      <c r="B16" s="120">
        <v>27</v>
      </c>
      <c r="C16" s="120">
        <v>27</v>
      </c>
      <c r="D16" s="143" t="s">
        <v>184</v>
      </c>
      <c r="E16" s="143" t="s">
        <v>185</v>
      </c>
      <c r="F16" s="143" t="s">
        <v>137</v>
      </c>
      <c r="G16" s="143" t="s">
        <v>186</v>
      </c>
      <c r="H16" s="143">
        <v>0</v>
      </c>
      <c r="I16" s="143">
        <v>0</v>
      </c>
      <c r="J16" s="143" t="s">
        <v>187</v>
      </c>
      <c r="K16" s="143" t="s">
        <v>143</v>
      </c>
      <c r="L16" s="143" t="s">
        <v>130</v>
      </c>
      <c r="M16" s="143" t="s">
        <v>145</v>
      </c>
      <c r="N16" s="143">
        <v>0</v>
      </c>
      <c r="O16" s="143">
        <v>0</v>
      </c>
      <c r="P16" s="143" t="s">
        <v>124</v>
      </c>
      <c r="Q16" s="143" t="s">
        <v>188</v>
      </c>
      <c r="R16" s="143" t="s">
        <v>144</v>
      </c>
      <c r="S16" s="143" t="s">
        <v>189</v>
      </c>
      <c r="T16" s="143">
        <v>0</v>
      </c>
      <c r="U16" s="143">
        <v>0</v>
      </c>
      <c r="V16" s="143" t="s">
        <v>147</v>
      </c>
      <c r="W16" s="143" t="s">
        <v>157</v>
      </c>
      <c r="X16" s="143" t="s">
        <v>114</v>
      </c>
      <c r="Y16" s="143" t="s">
        <v>158</v>
      </c>
      <c r="Z16" s="143">
        <v>0</v>
      </c>
      <c r="AA16" s="143">
        <v>0</v>
      </c>
      <c r="AB16" s="144"/>
    </row>
    <row r="17" spans="1:28" ht="24.75" customHeight="1">
      <c r="A17" s="113" t="s">
        <v>65</v>
      </c>
      <c r="B17" s="145">
        <f>SUM(B15:B16)</f>
        <v>52</v>
      </c>
      <c r="C17" s="145">
        <f>SUM(C15:C16)</f>
        <v>51</v>
      </c>
      <c r="D17" s="146" t="s">
        <v>135</v>
      </c>
      <c r="E17" s="146" t="s">
        <v>190</v>
      </c>
      <c r="F17" s="146" t="s">
        <v>101</v>
      </c>
      <c r="G17" s="146" t="s">
        <v>191</v>
      </c>
      <c r="H17" s="143">
        <v>0</v>
      </c>
      <c r="I17" s="143">
        <v>0</v>
      </c>
      <c r="J17" s="146" t="s">
        <v>192</v>
      </c>
      <c r="K17" s="146" t="s">
        <v>193</v>
      </c>
      <c r="L17" s="146" t="s">
        <v>120</v>
      </c>
      <c r="M17" s="146" t="s">
        <v>194</v>
      </c>
      <c r="N17" s="143">
        <v>0</v>
      </c>
      <c r="O17" s="143">
        <v>0</v>
      </c>
      <c r="P17" s="146" t="s">
        <v>195</v>
      </c>
      <c r="Q17" s="146" t="s">
        <v>196</v>
      </c>
      <c r="R17" s="146" t="s">
        <v>116</v>
      </c>
      <c r="S17" s="146" t="s">
        <v>197</v>
      </c>
      <c r="T17" s="146">
        <v>0</v>
      </c>
      <c r="U17" s="146">
        <v>0</v>
      </c>
      <c r="V17" s="146" t="s">
        <v>127</v>
      </c>
      <c r="W17" s="146" t="s">
        <v>198</v>
      </c>
      <c r="X17" s="146" t="s">
        <v>130</v>
      </c>
      <c r="Y17" s="146" t="s">
        <v>199</v>
      </c>
      <c r="Z17" s="143">
        <v>0</v>
      </c>
      <c r="AA17" s="143">
        <v>0</v>
      </c>
      <c r="AB17" s="144"/>
    </row>
    <row r="18" spans="1:28" ht="24.75" customHeight="1">
      <c r="A18" s="150" t="s">
        <v>67</v>
      </c>
      <c r="B18" s="116">
        <f>B17+B14+B10</f>
        <v>187</v>
      </c>
      <c r="C18" s="116">
        <f>C17+C14+C10</f>
        <v>185</v>
      </c>
      <c r="D18" s="116">
        <f>D17+D14+D10</f>
        <v>124</v>
      </c>
      <c r="E18" s="112">
        <f>D18/C18%</f>
        <v>67.02702702702702</v>
      </c>
      <c r="F18" s="116">
        <f>F17+F14+F10</f>
        <v>60</v>
      </c>
      <c r="G18" s="112">
        <f>F18/C18%</f>
        <v>32.43243243243243</v>
      </c>
      <c r="H18" s="116">
        <f>H17+H14+H10</f>
        <v>1</v>
      </c>
      <c r="I18" s="112">
        <f>H18/C18%</f>
        <v>0.5405405405405405</v>
      </c>
      <c r="J18" s="116">
        <f>J17+J14+J10</f>
        <v>128</v>
      </c>
      <c r="K18" s="112">
        <f>J18/C18%</f>
        <v>69.18918918918918</v>
      </c>
      <c r="L18" s="116">
        <f>L17+L14+L10</f>
        <v>56</v>
      </c>
      <c r="M18" s="112">
        <f>L18/C18%</f>
        <v>30.27027027027027</v>
      </c>
      <c r="N18" s="116">
        <f>N17+N14+N10</f>
        <v>1</v>
      </c>
      <c r="O18" s="112">
        <f>N18/C18%</f>
        <v>0.5405405405405405</v>
      </c>
      <c r="P18" s="116">
        <f>P17+P14+P10</f>
        <v>131</v>
      </c>
      <c r="Q18" s="112">
        <f>P18/C18%</f>
        <v>70.8108108108108</v>
      </c>
      <c r="R18" s="116">
        <f>R17+R14+R10</f>
        <v>53</v>
      </c>
      <c r="S18" s="112">
        <f>R18/C18%</f>
        <v>28.648648648648646</v>
      </c>
      <c r="T18" s="116">
        <f>T17+T14+T10</f>
        <v>1</v>
      </c>
      <c r="U18" s="112">
        <f>T18/C18%</f>
        <v>0.5405405405405405</v>
      </c>
      <c r="V18" s="116">
        <f>V17+V14+V10</f>
        <v>151</v>
      </c>
      <c r="W18" s="112">
        <f>V18/C18%</f>
        <v>81.62162162162161</v>
      </c>
      <c r="X18" s="116">
        <f>X17+X14+X10</f>
        <v>34</v>
      </c>
      <c r="Y18" s="112">
        <f>X18/C18%</f>
        <v>18.37837837837838</v>
      </c>
      <c r="Z18" s="143">
        <v>0</v>
      </c>
      <c r="AA18" s="143">
        <v>0</v>
      </c>
      <c r="AB18" s="144"/>
    </row>
    <row r="19" spans="1:27" ht="15.75">
      <c r="A19" s="7" t="s">
        <v>49</v>
      </c>
      <c r="B19" s="7"/>
      <c r="C19" s="7"/>
      <c r="D19" s="7"/>
      <c r="E19" s="7"/>
      <c r="F19" s="7"/>
      <c r="G19" s="7" t="s">
        <v>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19" ht="15.75">
      <c r="A20" s="241" t="s">
        <v>51</v>
      </c>
      <c r="B20" s="241"/>
      <c r="C20" s="241"/>
      <c r="D20" s="241"/>
      <c r="E20" s="241"/>
      <c r="F20" s="241"/>
      <c r="G20" s="7" t="s">
        <v>52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3:27" ht="18.75">
      <c r="C22" s="47"/>
      <c r="D22" s="47"/>
      <c r="E22" s="47"/>
      <c r="F22" s="47"/>
      <c r="G22" s="47"/>
      <c r="H22" s="47"/>
      <c r="I22" s="47"/>
      <c r="J22" s="47"/>
      <c r="K22" s="47"/>
      <c r="L22" s="196" t="s">
        <v>236</v>
      </c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3:27" ht="18.75">
      <c r="C23" s="202" t="s">
        <v>48</v>
      </c>
      <c r="D23" s="202"/>
      <c r="E23" s="202"/>
      <c r="F23" s="202"/>
      <c r="G23" s="47"/>
      <c r="H23" s="47"/>
      <c r="I23" s="47"/>
      <c r="J23" s="47"/>
      <c r="K23" s="47"/>
      <c r="L23" s="201" t="s">
        <v>20</v>
      </c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</row>
    <row r="24" spans="1:27" ht="18.75">
      <c r="A24" s="6"/>
      <c r="B24" s="6"/>
      <c r="C24" s="44"/>
      <c r="D24" s="4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52"/>
      <c r="T24" s="52"/>
      <c r="U24" s="52"/>
      <c r="V24" s="52"/>
      <c r="W24" s="52"/>
      <c r="X24" s="15"/>
      <c r="Y24" s="15"/>
      <c r="Z24" s="15"/>
      <c r="AA24" s="15"/>
    </row>
    <row r="25" spans="1:27" ht="23.25" customHeight="1">
      <c r="A25" s="54"/>
      <c r="B25" s="5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2"/>
      <c r="T25" s="52"/>
      <c r="U25" s="52"/>
      <c r="V25" s="52"/>
      <c r="W25" s="52"/>
      <c r="X25" s="15"/>
      <c r="Y25" s="15"/>
      <c r="Z25" s="15"/>
      <c r="AA25" s="15"/>
    </row>
    <row r="26" spans="1:28" ht="27" customHeight="1">
      <c r="A26" s="56"/>
      <c r="B26" s="56"/>
      <c r="C26" s="202" t="s">
        <v>44</v>
      </c>
      <c r="D26" s="202"/>
      <c r="E26" s="202"/>
      <c r="F26" s="202"/>
      <c r="G26" s="57"/>
      <c r="H26" s="57"/>
      <c r="I26" s="57"/>
      <c r="J26" s="57"/>
      <c r="K26" s="57"/>
      <c r="L26" s="57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64"/>
    </row>
    <row r="27" spans="19:27" ht="15.75">
      <c r="S27" s="52"/>
      <c r="T27" s="52"/>
      <c r="U27" s="52"/>
      <c r="V27" s="52"/>
      <c r="W27" s="52"/>
      <c r="X27" s="15"/>
      <c r="Y27" s="15"/>
      <c r="Z27" s="15"/>
      <c r="AA27" s="15"/>
    </row>
    <row r="28" spans="19:27" ht="15.75">
      <c r="S28" s="52"/>
      <c r="T28" s="52"/>
      <c r="U28" s="52"/>
      <c r="V28" s="52"/>
      <c r="W28" s="52"/>
      <c r="X28" s="15"/>
      <c r="Y28" s="15"/>
      <c r="Z28" s="15"/>
      <c r="AA28" s="15"/>
    </row>
    <row r="29" spans="13:27" ht="15.75">
      <c r="M29" s="5"/>
      <c r="N29" s="5"/>
      <c r="O29" s="5"/>
      <c r="P29" s="5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</row>
  </sheetData>
  <sheetProtection/>
  <mergeCells count="30">
    <mergeCell ref="A20:F20"/>
    <mergeCell ref="C23:F23"/>
    <mergeCell ref="C26:F26"/>
    <mergeCell ref="M26:AA26"/>
    <mergeCell ref="J6:K6"/>
    <mergeCell ref="R6:S6"/>
    <mergeCell ref="B5:B7"/>
    <mergeCell ref="J5:O5"/>
    <mergeCell ref="C5:C7"/>
    <mergeCell ref="D6:E6"/>
    <mergeCell ref="V5:AA5"/>
    <mergeCell ref="Q29:AA29"/>
    <mergeCell ref="L22:AA22"/>
    <mergeCell ref="L23:AA23"/>
    <mergeCell ref="F6:G6"/>
    <mergeCell ref="H6:I6"/>
    <mergeCell ref="V6:W6"/>
    <mergeCell ref="X6:Y6"/>
    <mergeCell ref="P5:U5"/>
    <mergeCell ref="P6:Q6"/>
    <mergeCell ref="A1:S1"/>
    <mergeCell ref="A2:H2"/>
    <mergeCell ref="B3:AA3"/>
    <mergeCell ref="A4:AA4"/>
    <mergeCell ref="T6:U6"/>
    <mergeCell ref="Z6:AA6"/>
    <mergeCell ref="L6:M6"/>
    <mergeCell ref="N6:O6"/>
    <mergeCell ref="A5:A7"/>
    <mergeCell ref="D5:I5"/>
  </mergeCells>
  <printOptions/>
  <pageMargins left="0" right="0" top="0.4724409448818898" bottom="0.1968503937007874" header="0.31496062992125984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6"/>
  <sheetViews>
    <sheetView zoomScalePageLayoutView="0" workbookViewId="0" topLeftCell="A1">
      <selection activeCell="T8" sqref="T8"/>
    </sheetView>
  </sheetViews>
  <sheetFormatPr defaultColWidth="9.00390625" defaultRowHeight="15.75"/>
  <cols>
    <col min="1" max="1" width="6.75390625" style="0" customWidth="1"/>
    <col min="2" max="2" width="9.625" style="0" customWidth="1"/>
    <col min="3" max="3" width="8.75390625" style="0" customWidth="1"/>
    <col min="4" max="4" width="6.50390625" style="0" customWidth="1"/>
    <col min="5" max="5" width="7.25390625" style="0" customWidth="1"/>
    <col min="6" max="6" width="6.375" style="0" customWidth="1"/>
    <col min="7" max="7" width="7.75390625" style="0" customWidth="1"/>
    <col min="8" max="8" width="9.125" style="0" customWidth="1"/>
    <col min="9" max="9" width="7.375" style="0" customWidth="1"/>
    <col min="10" max="12" width="7.625" style="0" customWidth="1"/>
    <col min="13" max="13" width="7.125" style="0" customWidth="1"/>
    <col min="14" max="14" width="7.375" style="0" customWidth="1"/>
    <col min="15" max="15" width="6.875" style="0" customWidth="1"/>
    <col min="16" max="16" width="8.125" style="0" customWidth="1"/>
  </cols>
  <sheetData>
    <row r="1" spans="1:31" ht="16.5">
      <c r="A1" s="243" t="s">
        <v>19</v>
      </c>
      <c r="B1" s="243"/>
      <c r="C1" s="243"/>
      <c r="D1" s="243"/>
      <c r="E1" s="40"/>
      <c r="F1" s="40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17.25">
      <c r="A2" s="244" t="s">
        <v>21</v>
      </c>
      <c r="B2" s="244"/>
      <c r="C2" s="244"/>
      <c r="D2" s="244"/>
      <c r="E2" s="43"/>
      <c r="F2" s="43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39.75" customHeight="1">
      <c r="A3" s="245" t="s">
        <v>284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3.5" customHeight="1">
      <c r="A4" s="247"/>
      <c r="B4" s="248" t="s">
        <v>83</v>
      </c>
      <c r="C4" s="248" t="s">
        <v>237</v>
      </c>
      <c r="D4" s="247" t="s">
        <v>238</v>
      </c>
      <c r="E4" s="247"/>
      <c r="F4" s="247"/>
      <c r="G4" s="247"/>
      <c r="H4" s="247"/>
      <c r="I4" s="247"/>
      <c r="J4" s="247" t="s">
        <v>239</v>
      </c>
      <c r="K4" s="247"/>
      <c r="L4" s="247"/>
      <c r="M4" s="247"/>
      <c r="N4" s="247"/>
      <c r="O4" s="247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15" customHeight="1">
      <c r="A5" s="247"/>
      <c r="B5" s="249"/>
      <c r="C5" s="249"/>
      <c r="D5" s="248" t="s">
        <v>237</v>
      </c>
      <c r="E5" s="247" t="s">
        <v>240</v>
      </c>
      <c r="F5" s="247"/>
      <c r="G5" s="247"/>
      <c r="H5" s="247"/>
      <c r="I5" s="247"/>
      <c r="J5" s="248" t="s">
        <v>237</v>
      </c>
      <c r="K5" s="247" t="s">
        <v>240</v>
      </c>
      <c r="L5" s="247"/>
      <c r="M5" s="247"/>
      <c r="N5" s="247"/>
      <c r="O5" s="247"/>
      <c r="P5" s="171"/>
      <c r="Q5" s="46"/>
      <c r="R5" s="46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ht="0.75" customHeight="1">
      <c r="A6" s="247"/>
      <c r="B6" s="250"/>
      <c r="C6" s="250"/>
      <c r="D6" s="250"/>
      <c r="E6" s="176" t="s">
        <v>241</v>
      </c>
      <c r="F6" s="176" t="s">
        <v>242</v>
      </c>
      <c r="G6" s="176" t="s">
        <v>243</v>
      </c>
      <c r="H6" s="176" t="s">
        <v>244</v>
      </c>
      <c r="I6" s="176" t="s">
        <v>245</v>
      </c>
      <c r="J6" s="250"/>
      <c r="K6" s="176" t="s">
        <v>241</v>
      </c>
      <c r="L6" s="176" t="s">
        <v>242</v>
      </c>
      <c r="M6" s="176" t="s">
        <v>243</v>
      </c>
      <c r="N6" s="176" t="s">
        <v>244</v>
      </c>
      <c r="O6" s="176" t="s">
        <v>245</v>
      </c>
      <c r="P6" s="53"/>
      <c r="Q6" s="46"/>
      <c r="R6" s="46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4.75" customHeight="1">
      <c r="A7" s="177" t="s">
        <v>246</v>
      </c>
      <c r="B7" s="178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74"/>
      <c r="Q7" s="46"/>
      <c r="R7" s="46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18" customHeight="1">
      <c r="A8" s="177" t="s">
        <v>247</v>
      </c>
      <c r="B8" s="180" t="s">
        <v>248</v>
      </c>
      <c r="C8" s="180" t="s">
        <v>249</v>
      </c>
      <c r="D8" s="181" t="s">
        <v>127</v>
      </c>
      <c r="E8" s="181" t="s">
        <v>146</v>
      </c>
      <c r="F8" s="181" t="s">
        <v>105</v>
      </c>
      <c r="G8" s="181" t="s">
        <v>105</v>
      </c>
      <c r="H8" s="181"/>
      <c r="I8" s="181" t="s">
        <v>105</v>
      </c>
      <c r="J8" s="181" t="s">
        <v>223</v>
      </c>
      <c r="K8" s="181" t="s">
        <v>187</v>
      </c>
      <c r="L8" s="181"/>
      <c r="M8" s="181"/>
      <c r="N8" s="181"/>
      <c r="O8" s="181"/>
      <c r="P8" s="50"/>
      <c r="Q8" s="46"/>
      <c r="R8" s="46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24.75" customHeight="1">
      <c r="A9" s="182" t="s">
        <v>250</v>
      </c>
      <c r="B9" s="180"/>
      <c r="C9" s="180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5"/>
      <c r="Q9" s="46"/>
      <c r="R9" s="46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ht="24.75" customHeight="1">
      <c r="A10" s="182" t="s">
        <v>251</v>
      </c>
      <c r="B10" s="180"/>
      <c r="C10" s="180" t="s">
        <v>109</v>
      </c>
      <c r="D10" s="183" t="s">
        <v>140</v>
      </c>
      <c r="E10" s="183" t="s">
        <v>118</v>
      </c>
      <c r="F10" s="183"/>
      <c r="G10" s="183"/>
      <c r="H10" s="183"/>
      <c r="I10" s="183"/>
      <c r="J10" s="183" t="s">
        <v>144</v>
      </c>
      <c r="K10" s="183" t="s">
        <v>118</v>
      </c>
      <c r="L10" s="183"/>
      <c r="M10" s="183"/>
      <c r="N10" s="183"/>
      <c r="O10" s="183"/>
      <c r="P10" s="175"/>
      <c r="Q10" s="46"/>
      <c r="R10" s="46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ht="24.75" customHeight="1">
      <c r="A11" s="182" t="s">
        <v>252</v>
      </c>
      <c r="B11" s="180"/>
      <c r="C11" s="180" t="s">
        <v>109</v>
      </c>
      <c r="D11" s="183" t="s">
        <v>140</v>
      </c>
      <c r="E11" s="183" t="s">
        <v>122</v>
      </c>
      <c r="F11" s="183"/>
      <c r="G11" s="183"/>
      <c r="H11" s="183"/>
      <c r="I11" s="183"/>
      <c r="J11" s="183" t="s">
        <v>144</v>
      </c>
      <c r="K11" s="183" t="s">
        <v>99</v>
      </c>
      <c r="L11" s="183"/>
      <c r="M11" s="183"/>
      <c r="N11" s="183"/>
      <c r="O11" s="183"/>
      <c r="P11" s="175"/>
      <c r="Q11" s="46"/>
      <c r="R11" s="46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4.75" customHeight="1">
      <c r="A12" s="182" t="s">
        <v>253</v>
      </c>
      <c r="B12" s="180"/>
      <c r="C12" s="180" t="s">
        <v>217</v>
      </c>
      <c r="D12" s="183" t="s">
        <v>144</v>
      </c>
      <c r="E12" s="183" t="s">
        <v>118</v>
      </c>
      <c r="F12" s="183"/>
      <c r="G12" s="183"/>
      <c r="H12" s="183"/>
      <c r="I12" s="183"/>
      <c r="J12" s="183" t="s">
        <v>124</v>
      </c>
      <c r="K12" s="183" t="s">
        <v>175</v>
      </c>
      <c r="L12" s="183"/>
      <c r="M12" s="183"/>
      <c r="N12" s="183"/>
      <c r="O12" s="183"/>
      <c r="P12" s="175"/>
      <c r="Q12" s="46"/>
      <c r="R12" s="46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24.75" customHeight="1">
      <c r="A13" s="182" t="s">
        <v>254</v>
      </c>
      <c r="B13" s="180"/>
      <c r="C13" s="180" t="s">
        <v>184</v>
      </c>
      <c r="D13" s="183" t="s">
        <v>130</v>
      </c>
      <c r="E13" s="183" t="s">
        <v>114</v>
      </c>
      <c r="F13" s="183" t="s">
        <v>105</v>
      </c>
      <c r="G13" s="183" t="s">
        <v>105</v>
      </c>
      <c r="H13" s="183"/>
      <c r="I13" s="183"/>
      <c r="J13" s="183" t="s">
        <v>144</v>
      </c>
      <c r="K13" s="183" t="s">
        <v>99</v>
      </c>
      <c r="L13" s="183"/>
      <c r="M13" s="183"/>
      <c r="N13" s="183"/>
      <c r="O13" s="183"/>
      <c r="P13" s="175"/>
      <c r="Q13" s="46"/>
      <c r="R13" s="46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24.75" customHeight="1">
      <c r="A14" s="182" t="s">
        <v>255</v>
      </c>
      <c r="B14" s="180"/>
      <c r="C14" s="180" t="s">
        <v>175</v>
      </c>
      <c r="D14" s="183" t="s">
        <v>99</v>
      </c>
      <c r="E14" s="183"/>
      <c r="F14" s="183"/>
      <c r="G14" s="183"/>
      <c r="H14" s="183"/>
      <c r="I14" s="183"/>
      <c r="J14" s="183" t="s">
        <v>107</v>
      </c>
      <c r="K14" s="183"/>
      <c r="L14" s="183"/>
      <c r="M14" s="183"/>
      <c r="N14" s="183"/>
      <c r="O14" s="183"/>
      <c r="P14" s="175"/>
      <c r="Q14" s="46"/>
      <c r="R14" s="4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s="10" customFormat="1" ht="24.75" customHeight="1">
      <c r="A15" s="182" t="s">
        <v>256</v>
      </c>
      <c r="B15" s="180"/>
      <c r="C15" s="180" t="s">
        <v>114</v>
      </c>
      <c r="D15" s="183" t="s">
        <v>114</v>
      </c>
      <c r="E15" s="183" t="s">
        <v>105</v>
      </c>
      <c r="F15" s="183"/>
      <c r="G15" s="183"/>
      <c r="H15" s="183"/>
      <c r="I15" s="183" t="s">
        <v>105</v>
      </c>
      <c r="J15" s="183"/>
      <c r="K15" s="183"/>
      <c r="L15" s="183"/>
      <c r="M15" s="183"/>
      <c r="N15" s="183"/>
      <c r="O15" s="18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24.75" customHeight="1">
      <c r="A16" s="177" t="s">
        <v>257</v>
      </c>
      <c r="B16" s="180" t="s">
        <v>248</v>
      </c>
      <c r="C16" s="180" t="s">
        <v>249</v>
      </c>
      <c r="D16" s="181" t="s">
        <v>127</v>
      </c>
      <c r="E16" s="181" t="s">
        <v>146</v>
      </c>
      <c r="F16" s="181" t="s">
        <v>105</v>
      </c>
      <c r="G16" s="181" t="s">
        <v>105</v>
      </c>
      <c r="H16" s="181"/>
      <c r="I16" s="181" t="s">
        <v>105</v>
      </c>
      <c r="J16" s="181" t="s">
        <v>223</v>
      </c>
      <c r="K16" s="181" t="s">
        <v>187</v>
      </c>
      <c r="L16" s="181"/>
      <c r="M16" s="181"/>
      <c r="N16" s="181"/>
      <c r="O16" s="181"/>
      <c r="P16" s="171"/>
      <c r="Q16" s="46"/>
      <c r="R16" s="4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24.75" customHeight="1">
      <c r="A17" s="182" t="s">
        <v>250</v>
      </c>
      <c r="B17" s="180"/>
      <c r="C17" s="180" t="s">
        <v>130</v>
      </c>
      <c r="D17" s="183" t="s">
        <v>114</v>
      </c>
      <c r="E17" s="183" t="s">
        <v>105</v>
      </c>
      <c r="F17" s="183"/>
      <c r="G17" s="183"/>
      <c r="H17" s="183"/>
      <c r="I17" s="183"/>
      <c r="J17" s="183" t="s">
        <v>103</v>
      </c>
      <c r="K17" s="183" t="s">
        <v>99</v>
      </c>
      <c r="L17" s="183"/>
      <c r="M17" s="183"/>
      <c r="N17" s="183"/>
      <c r="O17" s="183"/>
      <c r="P17" s="74"/>
      <c r="Q17" s="46"/>
      <c r="R17" s="46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18.75" customHeight="1">
      <c r="A18" s="182" t="s">
        <v>251</v>
      </c>
      <c r="B18" s="180"/>
      <c r="C18" s="180" t="s">
        <v>146</v>
      </c>
      <c r="D18" s="183" t="s">
        <v>184</v>
      </c>
      <c r="E18" s="183" t="s">
        <v>144</v>
      </c>
      <c r="F18" s="183"/>
      <c r="G18" s="183"/>
      <c r="H18" s="183"/>
      <c r="I18" s="183"/>
      <c r="J18" s="183" t="s">
        <v>144</v>
      </c>
      <c r="K18" s="183" t="s">
        <v>107</v>
      </c>
      <c r="L18" s="183"/>
      <c r="M18" s="183"/>
      <c r="N18" s="183"/>
      <c r="O18" s="183"/>
      <c r="P18" s="50"/>
      <c r="Q18" s="46"/>
      <c r="R18" s="46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24.75" customHeight="1">
      <c r="A19" s="182" t="s">
        <v>252</v>
      </c>
      <c r="B19" s="180"/>
      <c r="C19" s="180" t="s">
        <v>146</v>
      </c>
      <c r="D19" s="183" t="s">
        <v>137</v>
      </c>
      <c r="E19" s="183" t="s">
        <v>118</v>
      </c>
      <c r="F19" s="183" t="s">
        <v>105</v>
      </c>
      <c r="G19" s="183" t="s">
        <v>105</v>
      </c>
      <c r="H19" s="183"/>
      <c r="I19" s="183"/>
      <c r="J19" s="183" t="s">
        <v>116</v>
      </c>
      <c r="K19" s="183" t="s">
        <v>103</v>
      </c>
      <c r="L19" s="183"/>
      <c r="M19" s="183"/>
      <c r="N19" s="183"/>
      <c r="O19" s="183"/>
      <c r="P19" s="175"/>
      <c r="Q19" s="46"/>
      <c r="R19" s="46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ht="24.75" customHeight="1">
      <c r="A20" s="182" t="s">
        <v>253</v>
      </c>
      <c r="B20" s="180"/>
      <c r="C20" s="180" t="s">
        <v>110</v>
      </c>
      <c r="D20" s="183" t="s">
        <v>175</v>
      </c>
      <c r="E20" s="183" t="s">
        <v>107</v>
      </c>
      <c r="F20" s="183"/>
      <c r="G20" s="183"/>
      <c r="H20" s="183"/>
      <c r="I20" s="183"/>
      <c r="J20" s="183" t="s">
        <v>137</v>
      </c>
      <c r="K20" s="183" t="s">
        <v>103</v>
      </c>
      <c r="L20" s="183"/>
      <c r="M20" s="183"/>
      <c r="N20" s="183"/>
      <c r="O20" s="183"/>
      <c r="P20" s="175"/>
      <c r="Q20" s="46"/>
      <c r="R20" s="46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24.75" customHeight="1">
      <c r="A21" s="182" t="s">
        <v>254</v>
      </c>
      <c r="B21" s="180"/>
      <c r="C21" s="180" t="s">
        <v>210</v>
      </c>
      <c r="D21" s="183" t="s">
        <v>103</v>
      </c>
      <c r="E21" s="183" t="s">
        <v>105</v>
      </c>
      <c r="F21" s="183"/>
      <c r="G21" s="183"/>
      <c r="H21" s="183"/>
      <c r="I21" s="183"/>
      <c r="J21" s="183" t="s">
        <v>144</v>
      </c>
      <c r="K21" s="183" t="s">
        <v>107</v>
      </c>
      <c r="L21" s="183"/>
      <c r="M21" s="183"/>
      <c r="N21" s="183"/>
      <c r="O21" s="183"/>
      <c r="P21" s="175"/>
      <c r="Q21" s="46"/>
      <c r="R21" s="46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24.75" customHeight="1">
      <c r="A22" s="182" t="s">
        <v>255</v>
      </c>
      <c r="B22" s="180"/>
      <c r="C22" s="180" t="s">
        <v>103</v>
      </c>
      <c r="D22" s="183" t="s">
        <v>114</v>
      </c>
      <c r="E22" s="183" t="s">
        <v>105</v>
      </c>
      <c r="F22" s="183"/>
      <c r="G22" s="183"/>
      <c r="H22" s="183"/>
      <c r="I22" s="183"/>
      <c r="J22" s="183" t="s">
        <v>114</v>
      </c>
      <c r="K22" s="183"/>
      <c r="L22" s="183"/>
      <c r="M22" s="183"/>
      <c r="N22" s="183"/>
      <c r="O22" s="183"/>
      <c r="P22" s="175"/>
      <c r="Q22" s="46"/>
      <c r="R22" s="4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24.75" customHeight="1">
      <c r="A23" s="182" t="s">
        <v>256</v>
      </c>
      <c r="B23" s="180"/>
      <c r="C23" s="180" t="s">
        <v>114</v>
      </c>
      <c r="D23" s="183" t="s">
        <v>114</v>
      </c>
      <c r="E23" s="183" t="s">
        <v>105</v>
      </c>
      <c r="F23" s="183"/>
      <c r="G23" s="183"/>
      <c r="H23" s="183"/>
      <c r="I23" s="183" t="s">
        <v>105</v>
      </c>
      <c r="J23" s="183"/>
      <c r="K23" s="183"/>
      <c r="L23" s="183"/>
      <c r="M23" s="183"/>
      <c r="N23" s="183"/>
      <c r="O23" s="183"/>
      <c r="P23" s="175"/>
      <c r="Q23" s="172"/>
      <c r="R23" s="17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24.75" customHeight="1">
      <c r="A24" s="48"/>
      <c r="B24" s="48"/>
      <c r="C24" s="80"/>
      <c r="D24" s="80"/>
      <c r="E24" s="80"/>
      <c r="F24" s="173"/>
      <c r="G24" s="80"/>
      <c r="H24" s="173"/>
      <c r="I24" s="80"/>
      <c r="J24" s="173"/>
      <c r="K24" s="174"/>
      <c r="L24" s="173"/>
      <c r="M24" s="80"/>
      <c r="N24" s="173"/>
      <c r="O24" s="80"/>
      <c r="P24" s="175"/>
      <c r="Q24" s="172"/>
      <c r="R24" s="17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ht="24.75" customHeight="1">
      <c r="A25" s="246"/>
      <c r="B25" s="246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ht="24.75" customHeight="1">
      <c r="A26" s="246"/>
      <c r="B26" s="246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ht="24.75" customHeight="1">
      <c r="A27" s="246"/>
      <c r="B27" s="246"/>
      <c r="C27" s="242"/>
      <c r="D27" s="242"/>
      <c r="E27" s="188"/>
      <c r="F27" s="188"/>
      <c r="G27" s="188"/>
      <c r="H27" s="188"/>
      <c r="I27" s="188"/>
      <c r="J27" s="242"/>
      <c r="K27" s="188"/>
      <c r="L27" s="188"/>
      <c r="M27" s="188"/>
      <c r="N27" s="188"/>
      <c r="O27" s="188"/>
      <c r="P27" s="242"/>
      <c r="Q27" s="188"/>
      <c r="R27" s="188"/>
      <c r="S27" s="188"/>
      <c r="T27" s="188"/>
      <c r="U27" s="188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21.75" customHeight="1">
      <c r="A28" s="189"/>
      <c r="B28" s="19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ht="21.75" customHeight="1">
      <c r="A29" s="189"/>
      <c r="B29" s="192"/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21.75" customHeight="1">
      <c r="A30" s="194"/>
      <c r="B30" s="192"/>
      <c r="C30" s="192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ht="21.75" customHeight="1">
      <c r="A31" s="194"/>
      <c r="B31" s="192"/>
      <c r="C31" s="192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194"/>
      <c r="B32" s="192"/>
      <c r="C32" s="192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ht="10.5" customHeight="1">
      <c r="A33" s="194"/>
      <c r="B33" s="192"/>
      <c r="C33" s="192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ht="21.75" customHeight="1">
      <c r="A34" s="194"/>
      <c r="B34" s="192"/>
      <c r="C34" s="192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ht="21.75" customHeight="1">
      <c r="A35" s="194"/>
      <c r="B35" s="192"/>
      <c r="C35" s="192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16.5" customHeight="1">
      <c r="A36" s="194"/>
      <c r="B36" s="192"/>
      <c r="C36" s="192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21.75" customHeight="1">
      <c r="A37" s="189"/>
      <c r="B37" s="192"/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ht="21.75" customHeight="1">
      <c r="A38" s="194"/>
      <c r="B38" s="192"/>
      <c r="C38" s="192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ht="21.75" customHeight="1">
      <c r="A39" s="194"/>
      <c r="B39" s="192"/>
      <c r="C39" s="192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ht="21.75" customHeight="1">
      <c r="A40" s="194"/>
      <c r="B40" s="192"/>
      <c r="C40" s="192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21.75" customHeight="1">
      <c r="A41" s="194"/>
      <c r="B41" s="192"/>
      <c r="C41" s="192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21.75" customHeight="1">
      <c r="A42" s="194"/>
      <c r="B42" s="192"/>
      <c r="C42" s="192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21.75" customHeight="1">
      <c r="A43" s="194"/>
      <c r="B43" s="192"/>
      <c r="C43" s="192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21.75" customHeight="1">
      <c r="A44" s="194"/>
      <c r="B44" s="192"/>
      <c r="C44" s="192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21.75" customHeight="1">
      <c r="A45" s="189"/>
      <c r="B45" s="192"/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21.75" customHeight="1">
      <c r="A46" s="194"/>
      <c r="B46" s="192"/>
      <c r="C46" s="192"/>
      <c r="D46" s="193"/>
      <c r="E46" s="193"/>
      <c r="F46" s="193"/>
      <c r="G46" s="193"/>
      <c r="H46" s="193"/>
      <c r="I46" s="193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ht="21.75" customHeight="1">
      <c r="A47" s="194"/>
      <c r="B47" s="192"/>
      <c r="C47" s="192"/>
      <c r="D47" s="193"/>
      <c r="E47" s="193"/>
      <c r="F47" s="193"/>
      <c r="G47" s="193"/>
      <c r="H47" s="193"/>
      <c r="I47" s="193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ht="21.75" customHeight="1">
      <c r="A48" s="194"/>
      <c r="B48" s="192"/>
      <c r="C48" s="192"/>
      <c r="D48" s="193"/>
      <c r="E48" s="193"/>
      <c r="F48" s="193"/>
      <c r="G48" s="193"/>
      <c r="H48" s="193"/>
      <c r="I48" s="193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ht="15.75">
      <c r="A49" s="194"/>
      <c r="B49" s="192"/>
      <c r="C49" s="192"/>
      <c r="D49" s="193"/>
      <c r="E49" s="193"/>
      <c r="F49" s="193"/>
      <c r="G49" s="193"/>
      <c r="H49" s="193"/>
      <c r="I49" s="193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ht="15.75">
      <c r="A50" s="194"/>
      <c r="B50" s="192"/>
      <c r="C50" s="192"/>
      <c r="D50" s="193"/>
      <c r="E50" s="193"/>
      <c r="F50" s="193"/>
      <c r="G50" s="193"/>
      <c r="H50" s="193"/>
      <c r="I50" s="193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ht="15.75">
      <c r="A51" s="194"/>
      <c r="B51" s="192"/>
      <c r="C51" s="192"/>
      <c r="D51" s="193"/>
      <c r="E51" s="193"/>
      <c r="F51" s="193"/>
      <c r="G51" s="193"/>
      <c r="H51" s="193"/>
      <c r="I51" s="193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ht="15.75">
      <c r="A52" s="194"/>
      <c r="B52" s="192"/>
      <c r="C52" s="192"/>
      <c r="D52" s="193"/>
      <c r="E52" s="193"/>
      <c r="F52" s="193"/>
      <c r="G52" s="193"/>
      <c r="H52" s="193"/>
      <c r="I52" s="193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ht="15.75">
      <c r="A53" s="189"/>
      <c r="B53" s="192"/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15.75">
      <c r="A54" s="194"/>
      <c r="B54" s="192"/>
      <c r="C54" s="192"/>
      <c r="D54" s="193"/>
      <c r="E54" s="193"/>
      <c r="F54" s="193"/>
      <c r="G54" s="193"/>
      <c r="H54" s="193"/>
      <c r="I54" s="193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15.75">
      <c r="A55" s="194"/>
      <c r="B55" s="192"/>
      <c r="C55" s="192"/>
      <c r="D55" s="193"/>
      <c r="E55" s="193"/>
      <c r="F55" s="193"/>
      <c r="G55" s="193"/>
      <c r="H55" s="193"/>
      <c r="I55" s="193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15.75">
      <c r="A56" s="194"/>
      <c r="B56" s="192"/>
      <c r="C56" s="192"/>
      <c r="D56" s="193"/>
      <c r="E56" s="193"/>
      <c r="F56" s="193"/>
      <c r="G56" s="193"/>
      <c r="H56" s="193"/>
      <c r="I56" s="193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21" ht="15.75">
      <c r="A57" s="194"/>
      <c r="B57" s="192"/>
      <c r="C57" s="192"/>
      <c r="D57" s="193"/>
      <c r="E57" s="193"/>
      <c r="F57" s="193"/>
      <c r="G57" s="193"/>
      <c r="H57" s="193"/>
      <c r="I57" s="193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</row>
    <row r="58" spans="1:21" ht="15.75">
      <c r="A58" s="194"/>
      <c r="B58" s="192"/>
      <c r="C58" s="192"/>
      <c r="D58" s="193"/>
      <c r="E58" s="193"/>
      <c r="F58" s="193"/>
      <c r="G58" s="193"/>
      <c r="H58" s="193"/>
      <c r="I58" s="193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</row>
    <row r="59" spans="1:21" ht="15.75">
      <c r="A59" s="194"/>
      <c r="B59" s="192"/>
      <c r="C59" s="192"/>
      <c r="D59" s="193"/>
      <c r="E59" s="193"/>
      <c r="F59" s="193"/>
      <c r="G59" s="193"/>
      <c r="H59" s="193"/>
      <c r="I59" s="193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</row>
    <row r="60" spans="1:21" ht="15.75">
      <c r="A60" s="194"/>
      <c r="B60" s="192"/>
      <c r="C60" s="192"/>
      <c r="D60" s="193"/>
      <c r="E60" s="193"/>
      <c r="F60" s="193"/>
      <c r="G60" s="193"/>
      <c r="H60" s="193"/>
      <c r="I60" s="193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  <row r="61" spans="1:21" ht="15.75">
      <c r="A61" s="189"/>
      <c r="B61" s="192"/>
      <c r="C61" s="192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</row>
    <row r="62" spans="1:21" ht="15.75">
      <c r="A62" s="194"/>
      <c r="B62" s="192"/>
      <c r="C62" s="192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</row>
    <row r="63" spans="1:21" ht="15.75">
      <c r="A63" s="194"/>
      <c r="B63" s="192"/>
      <c r="C63" s="192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</row>
    <row r="64" spans="1:21" ht="15.75">
      <c r="A64" s="194"/>
      <c r="B64" s="192"/>
      <c r="C64" s="192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</row>
    <row r="65" spans="1:21" ht="15.75">
      <c r="A65" s="194"/>
      <c r="B65" s="192"/>
      <c r="C65" s="192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</row>
    <row r="66" spans="1:21" ht="15.75">
      <c r="A66" s="194"/>
      <c r="B66" s="192"/>
      <c r="C66" s="192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</row>
    <row r="67" spans="1:21" ht="15.75">
      <c r="A67" s="194"/>
      <c r="B67" s="192"/>
      <c r="C67" s="192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</row>
    <row r="68" spans="1:21" ht="15.75">
      <c r="A68" s="194"/>
      <c r="B68" s="192"/>
      <c r="C68" s="192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</row>
    <row r="69" spans="1:21" ht="15.75">
      <c r="A69" s="189"/>
      <c r="B69" s="192"/>
      <c r="C69" s="192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</row>
    <row r="70" spans="1:21" ht="15.75">
      <c r="A70" s="194"/>
      <c r="B70" s="192"/>
      <c r="C70" s="192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</row>
    <row r="71" spans="1:21" ht="15.75">
      <c r="A71" s="194"/>
      <c r="B71" s="192"/>
      <c r="C71" s="192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</row>
    <row r="72" spans="1:21" ht="15.75">
      <c r="A72" s="194"/>
      <c r="B72" s="192"/>
      <c r="C72" s="192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</row>
    <row r="73" spans="1:21" ht="15.75">
      <c r="A73" s="194"/>
      <c r="B73" s="192"/>
      <c r="C73" s="192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</row>
    <row r="74" spans="1:21" ht="15.75">
      <c r="A74" s="194"/>
      <c r="B74" s="192"/>
      <c r="C74" s="192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</row>
    <row r="75" spans="1:21" ht="15.75">
      <c r="A75" s="194"/>
      <c r="B75" s="192"/>
      <c r="C75" s="192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</row>
    <row r="76" spans="1:21" ht="15.75">
      <c r="A76" s="194"/>
      <c r="B76" s="192"/>
      <c r="C76" s="192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</row>
    <row r="77" spans="1:21" ht="15.75">
      <c r="A77" s="189"/>
      <c r="B77" s="192"/>
      <c r="C77" s="192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</row>
    <row r="78" spans="1:21" ht="15.75">
      <c r="A78" s="194"/>
      <c r="B78" s="192"/>
      <c r="C78" s="192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</row>
    <row r="79" spans="1:21" ht="15.75">
      <c r="A79" s="194"/>
      <c r="B79" s="192"/>
      <c r="C79" s="192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</row>
    <row r="80" spans="1:21" ht="15.75">
      <c r="A80" s="194"/>
      <c r="B80" s="192"/>
      <c r="C80" s="192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</row>
    <row r="81" spans="1:21" ht="15.75">
      <c r="A81" s="194"/>
      <c r="B81" s="192"/>
      <c r="C81" s="192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</row>
    <row r="82" spans="1:21" ht="15.75">
      <c r="A82" s="194"/>
      <c r="B82" s="192"/>
      <c r="C82" s="192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</row>
    <row r="83" spans="1:21" ht="15.75">
      <c r="A83" s="194"/>
      <c r="B83" s="192"/>
      <c r="C83" s="192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</row>
    <row r="84" spans="1:21" ht="15.75">
      <c r="A84" s="194"/>
      <c r="B84" s="192"/>
      <c r="C84" s="192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</row>
    <row r="85" spans="1:21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</sheetData>
  <sheetProtection/>
  <mergeCells count="24">
    <mergeCell ref="D5:D6"/>
    <mergeCell ref="E5:I5"/>
    <mergeCell ref="J5:J6"/>
    <mergeCell ref="K5:O5"/>
    <mergeCell ref="P25:U25"/>
    <mergeCell ref="D26:D27"/>
    <mergeCell ref="E26:I26"/>
    <mergeCell ref="J26:J27"/>
    <mergeCell ref="K26:O26"/>
    <mergeCell ref="A4:A6"/>
    <mergeCell ref="B4:B6"/>
    <mergeCell ref="C4:C6"/>
    <mergeCell ref="D4:I4"/>
    <mergeCell ref="J4:O4"/>
    <mergeCell ref="P26:P27"/>
    <mergeCell ref="Q26:U26"/>
    <mergeCell ref="A1:D1"/>
    <mergeCell ref="A2:D2"/>
    <mergeCell ref="A3:P3"/>
    <mergeCell ref="A25:A27"/>
    <mergeCell ref="B25:B27"/>
    <mergeCell ref="C25:C27"/>
    <mergeCell ref="D25:I25"/>
    <mergeCell ref="J25:O25"/>
  </mergeCells>
  <dataValidations count="99"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G17:G23 G38:G44">
      <formula1>MIN(E9:F9)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M17:M23 M38:M44">
      <formula1>MIN(E9:F9)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G9:G15 G30:G36">
      <formula1>MIN(E9:F9)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M9:M15 M30:M36">
      <formula1>MIN(E9:F9)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O17:O23 O38:O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I17:I23 I38:I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O9:O15 O30:O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I9:I15 I30:I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N17:N23 N38:N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H17:H23 H38:H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N9:N15 N30:N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H9:H15 H30:H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L17:L23 L38:L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F17:F23 F38:F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L9:L15 L30:L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F9:F15 F30:F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K17:K23 K38:K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E17:E23 E38:E44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K9:K15 K30:K36">
      <formula1>D9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E9:E15 E30:E36">
      <formula1>D9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J9:J15 D9:D15 J17:J23 D17:D23 P30:P36 J30:J36 D38:D44 P38:P44 J38:J44 D30:D36">
      <formula1>0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S38:S44">
      <formula1>MIN(E30:F30)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S30:S36">
      <formula1>MIN(E30:F30)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U38:U44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U30:U36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T38:T44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T30:T36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R38:R44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R30:R36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Q38:Q44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Q30:Q36">
      <formula1>D30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70:D76 D78:D84 D62:D68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46:P52 P78:P84 P70:P76 P62:P68 P54:P60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46:J52 J78:J84 J70:J76 J62:J68 J54:J60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46:S52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46:M52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78:M84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78:G84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78:S84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70:S76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70:G76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70:M76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62:S68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62:G68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62:M68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54:S60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54:M60">
      <formula1>MIN(E46:F46)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46:R52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46:L52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62:F68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62:L68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62:R68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70:F76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70:L76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70:R76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54:R60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54:L60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78:R84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78:L84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78:F84">
      <formula1>MIN(D46,F$10)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46:Q52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46:K52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62:E68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62:K68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62:Q68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70:E76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70:K76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70:Q76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54:Q60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54:K60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78:Q84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78:K84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78:E84">
      <formula1>MIN(D46,E$10)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46:T52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46:N52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62:H68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62:N68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62:T68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70:H76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70:N76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70:T76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54:T60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54:N60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78:T84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78:N84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78:H84">
      <formula1>MIN(D46,H$10)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46:U52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46:O52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62:I68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62:O68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62:U68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70:I76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70:O76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70:U76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54:U60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54:O60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78:U84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78:O84">
      <formula1>MIN(D46,I$10)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78:I84">
      <formula1>MIN(D46,I$10)</formula1>
    </dataValidation>
  </dataValidations>
  <printOptions/>
  <pageMargins left="0.7086614173228347" right="0" top="0.35433070866141736" bottom="0.2362204724409449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28">
      <selection activeCell="J5" sqref="J5"/>
    </sheetView>
  </sheetViews>
  <sheetFormatPr defaultColWidth="9.00390625" defaultRowHeight="15.75"/>
  <cols>
    <col min="6" max="6" width="5.75390625" style="0" customWidth="1"/>
    <col min="7" max="7" width="6.00390625" style="0" customWidth="1"/>
    <col min="8" max="8" width="5.75390625" style="0" customWidth="1"/>
    <col min="9" max="9" width="5.875" style="0" customWidth="1"/>
  </cols>
  <sheetData>
    <row r="1" spans="1:16" ht="16.5">
      <c r="A1" s="243" t="s">
        <v>19</v>
      </c>
      <c r="B1" s="243"/>
      <c r="C1" s="243"/>
      <c r="D1" s="243"/>
      <c r="E1" s="40"/>
      <c r="F1" s="40"/>
      <c r="G1" s="41"/>
      <c r="H1" s="41"/>
      <c r="I1" s="41"/>
      <c r="J1" s="41"/>
      <c r="K1" s="41"/>
      <c r="L1" s="41"/>
      <c r="M1" s="42"/>
      <c r="N1" s="42"/>
      <c r="O1" s="42"/>
      <c r="P1" s="42"/>
    </row>
    <row r="2" spans="1:16" ht="17.25">
      <c r="A2" s="244" t="s">
        <v>21</v>
      </c>
      <c r="B2" s="244"/>
      <c r="C2" s="244"/>
      <c r="D2" s="244"/>
      <c r="E2" s="43"/>
      <c r="F2" s="43"/>
      <c r="G2" s="41"/>
      <c r="H2" s="41"/>
      <c r="I2" s="41"/>
      <c r="J2" s="41"/>
      <c r="K2" s="41"/>
      <c r="L2" s="41"/>
      <c r="M2" s="42"/>
      <c r="N2" s="42"/>
      <c r="O2" s="42"/>
      <c r="P2" s="42"/>
    </row>
    <row r="3" spans="1:16" ht="51" customHeight="1">
      <c r="A3" s="245" t="s">
        <v>283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6" spans="1:21" ht="15.75">
      <c r="A6" s="247"/>
      <c r="B6" s="248" t="s">
        <v>258</v>
      </c>
      <c r="C6" s="252" t="s">
        <v>259</v>
      </c>
      <c r="D6" s="251" t="s">
        <v>260</v>
      </c>
      <c r="E6" s="251"/>
      <c r="F6" s="251"/>
      <c r="G6" s="251"/>
      <c r="H6" s="251"/>
      <c r="I6" s="251"/>
      <c r="J6" s="255" t="s">
        <v>261</v>
      </c>
      <c r="K6" s="256"/>
      <c r="L6" s="256"/>
      <c r="M6" s="256"/>
      <c r="N6" s="256"/>
      <c r="O6" s="257"/>
      <c r="P6" s="251" t="s">
        <v>262</v>
      </c>
      <c r="Q6" s="251"/>
      <c r="R6" s="251"/>
      <c r="S6" s="251"/>
      <c r="T6" s="251"/>
      <c r="U6" s="251"/>
    </row>
    <row r="7" spans="1:21" ht="15.75">
      <c r="A7" s="247"/>
      <c r="B7" s="249"/>
      <c r="C7" s="254"/>
      <c r="D7" s="252" t="s">
        <v>259</v>
      </c>
      <c r="E7" s="251" t="s">
        <v>240</v>
      </c>
      <c r="F7" s="251"/>
      <c r="G7" s="251"/>
      <c r="H7" s="251"/>
      <c r="I7" s="251"/>
      <c r="J7" s="252" t="s">
        <v>259</v>
      </c>
      <c r="K7" s="251" t="s">
        <v>240</v>
      </c>
      <c r="L7" s="251"/>
      <c r="M7" s="251"/>
      <c r="N7" s="251"/>
      <c r="O7" s="251"/>
      <c r="P7" s="252" t="s">
        <v>259</v>
      </c>
      <c r="Q7" s="251" t="s">
        <v>240</v>
      </c>
      <c r="R7" s="251"/>
      <c r="S7" s="251"/>
      <c r="T7" s="251"/>
      <c r="U7" s="251"/>
    </row>
    <row r="8" spans="1:21" ht="27.75" customHeight="1">
      <c r="A8" s="247"/>
      <c r="B8" s="250"/>
      <c r="C8" s="253"/>
      <c r="D8" s="253"/>
      <c r="E8" s="184" t="s">
        <v>241</v>
      </c>
      <c r="F8" s="184" t="s">
        <v>242</v>
      </c>
      <c r="G8" s="184" t="s">
        <v>243</v>
      </c>
      <c r="H8" s="184" t="s">
        <v>244</v>
      </c>
      <c r="I8" s="184" t="s">
        <v>245</v>
      </c>
      <c r="J8" s="253"/>
      <c r="K8" s="184" t="s">
        <v>241</v>
      </c>
      <c r="L8" s="184" t="s">
        <v>242</v>
      </c>
      <c r="M8" s="184" t="s">
        <v>243</v>
      </c>
      <c r="N8" s="184" t="s">
        <v>244</v>
      </c>
      <c r="O8" s="184" t="s">
        <v>245</v>
      </c>
      <c r="P8" s="253"/>
      <c r="Q8" s="184" t="s">
        <v>241</v>
      </c>
      <c r="R8" s="184" t="s">
        <v>242</v>
      </c>
      <c r="S8" s="184" t="s">
        <v>243</v>
      </c>
      <c r="T8" s="184" t="s">
        <v>244</v>
      </c>
      <c r="U8" s="184" t="s">
        <v>245</v>
      </c>
    </row>
    <row r="9" spans="1:21" ht="15.75">
      <c r="A9" s="177" t="s">
        <v>246</v>
      </c>
      <c r="B9" s="178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</row>
    <row r="10" spans="1:21" ht="15.75">
      <c r="A10" s="185" t="s">
        <v>247</v>
      </c>
      <c r="B10" s="180" t="s">
        <v>263</v>
      </c>
      <c r="C10" s="180" t="s">
        <v>264</v>
      </c>
      <c r="D10" s="181" t="s">
        <v>265</v>
      </c>
      <c r="E10" s="181" t="s">
        <v>147</v>
      </c>
      <c r="F10" s="181"/>
      <c r="G10" s="181"/>
      <c r="H10" s="181"/>
      <c r="I10" s="181"/>
      <c r="J10" s="181" t="s">
        <v>266</v>
      </c>
      <c r="K10" s="181" t="s">
        <v>128</v>
      </c>
      <c r="L10" s="181"/>
      <c r="M10" s="181"/>
      <c r="N10" s="181"/>
      <c r="O10" s="181"/>
      <c r="P10" s="181" t="s">
        <v>267</v>
      </c>
      <c r="Q10" s="181" t="s">
        <v>124</v>
      </c>
      <c r="R10" s="181"/>
      <c r="S10" s="181"/>
      <c r="T10" s="181"/>
      <c r="U10" s="181"/>
    </row>
    <row r="11" spans="1:21" ht="15.75">
      <c r="A11" s="186" t="s">
        <v>250</v>
      </c>
      <c r="B11" s="180"/>
      <c r="C11" s="180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</row>
    <row r="12" spans="1:21" ht="15.75">
      <c r="A12" s="186" t="s">
        <v>251</v>
      </c>
      <c r="B12" s="180"/>
      <c r="C12" s="180" t="s">
        <v>268</v>
      </c>
      <c r="D12" s="183" t="s">
        <v>122</v>
      </c>
      <c r="E12" s="183" t="s">
        <v>103</v>
      </c>
      <c r="F12" s="183"/>
      <c r="G12" s="183"/>
      <c r="H12" s="183"/>
      <c r="I12" s="183"/>
      <c r="J12" s="183" t="s">
        <v>96</v>
      </c>
      <c r="K12" s="183" t="s">
        <v>124</v>
      </c>
      <c r="L12" s="183"/>
      <c r="M12" s="183"/>
      <c r="N12" s="183"/>
      <c r="O12" s="183"/>
      <c r="P12" s="183" t="s">
        <v>210</v>
      </c>
      <c r="Q12" s="183" t="s">
        <v>118</v>
      </c>
      <c r="R12" s="183"/>
      <c r="S12" s="183"/>
      <c r="T12" s="183"/>
      <c r="U12" s="183"/>
    </row>
    <row r="13" spans="1:21" ht="15.75">
      <c r="A13" s="186" t="s">
        <v>252</v>
      </c>
      <c r="B13" s="180"/>
      <c r="C13" s="180" t="s">
        <v>135</v>
      </c>
      <c r="D13" s="183" t="s">
        <v>140</v>
      </c>
      <c r="E13" s="183" t="s">
        <v>130</v>
      </c>
      <c r="F13" s="183"/>
      <c r="G13" s="183"/>
      <c r="H13" s="183"/>
      <c r="I13" s="183"/>
      <c r="J13" s="183" t="s">
        <v>120</v>
      </c>
      <c r="K13" s="183" t="s">
        <v>137</v>
      </c>
      <c r="L13" s="183"/>
      <c r="M13" s="183"/>
      <c r="N13" s="183"/>
      <c r="O13" s="183"/>
      <c r="P13" s="183" t="s">
        <v>175</v>
      </c>
      <c r="Q13" s="183" t="s">
        <v>99</v>
      </c>
      <c r="R13" s="183"/>
      <c r="S13" s="183"/>
      <c r="T13" s="183"/>
      <c r="U13" s="183"/>
    </row>
    <row r="14" spans="1:21" ht="15.75">
      <c r="A14" s="186" t="s">
        <v>253</v>
      </c>
      <c r="B14" s="180"/>
      <c r="C14" s="180" t="s">
        <v>269</v>
      </c>
      <c r="D14" s="183" t="s">
        <v>184</v>
      </c>
      <c r="E14" s="183" t="s">
        <v>118</v>
      </c>
      <c r="F14" s="183"/>
      <c r="G14" s="183"/>
      <c r="H14" s="183"/>
      <c r="I14" s="183"/>
      <c r="J14" s="183" t="s">
        <v>210</v>
      </c>
      <c r="K14" s="183" t="s">
        <v>103</v>
      </c>
      <c r="L14" s="183"/>
      <c r="M14" s="183"/>
      <c r="N14" s="183"/>
      <c r="O14" s="183"/>
      <c r="P14" s="183" t="s">
        <v>140</v>
      </c>
      <c r="Q14" s="183" t="s">
        <v>99</v>
      </c>
      <c r="R14" s="183"/>
      <c r="S14" s="183"/>
      <c r="T14" s="183"/>
      <c r="U14" s="183"/>
    </row>
    <row r="15" spans="1:21" ht="15.75">
      <c r="A15" s="186" t="s">
        <v>254</v>
      </c>
      <c r="B15" s="180"/>
      <c r="C15" s="180" t="s">
        <v>270</v>
      </c>
      <c r="D15" s="183" t="s">
        <v>107</v>
      </c>
      <c r="E15" s="183" t="s">
        <v>114</v>
      </c>
      <c r="F15" s="183"/>
      <c r="G15" s="183"/>
      <c r="H15" s="183"/>
      <c r="I15" s="183"/>
      <c r="J15" s="183" t="s">
        <v>120</v>
      </c>
      <c r="K15" s="183" t="s">
        <v>130</v>
      </c>
      <c r="L15" s="183"/>
      <c r="M15" s="183"/>
      <c r="N15" s="183"/>
      <c r="O15" s="183"/>
      <c r="P15" s="183" t="s">
        <v>137</v>
      </c>
      <c r="Q15" s="183" t="s">
        <v>99</v>
      </c>
      <c r="R15" s="183"/>
      <c r="S15" s="183"/>
      <c r="T15" s="183"/>
      <c r="U15" s="183"/>
    </row>
    <row r="16" spans="1:21" ht="15.75">
      <c r="A16" s="186" t="s">
        <v>255</v>
      </c>
      <c r="B16" s="180"/>
      <c r="C16" s="180" t="s">
        <v>271</v>
      </c>
      <c r="D16" s="183" t="s">
        <v>184</v>
      </c>
      <c r="E16" s="183" t="s">
        <v>130</v>
      </c>
      <c r="F16" s="183"/>
      <c r="G16" s="183"/>
      <c r="H16" s="183"/>
      <c r="I16" s="183"/>
      <c r="J16" s="183" t="s">
        <v>140</v>
      </c>
      <c r="K16" s="183" t="s">
        <v>105</v>
      </c>
      <c r="L16" s="183"/>
      <c r="M16" s="183"/>
      <c r="N16" s="183"/>
      <c r="O16" s="183"/>
      <c r="P16" s="183" t="s">
        <v>130</v>
      </c>
      <c r="Q16" s="183" t="s">
        <v>105</v>
      </c>
      <c r="R16" s="183"/>
      <c r="S16" s="183"/>
      <c r="T16" s="183"/>
      <c r="U16" s="183"/>
    </row>
    <row r="17" spans="1:21" ht="15.75">
      <c r="A17" s="187" t="s">
        <v>256</v>
      </c>
      <c r="B17" s="180"/>
      <c r="C17" s="180" t="s">
        <v>105</v>
      </c>
      <c r="D17" s="183"/>
      <c r="E17" s="183"/>
      <c r="F17" s="183"/>
      <c r="G17" s="183"/>
      <c r="H17" s="183"/>
      <c r="I17" s="183"/>
      <c r="J17" s="183" t="s">
        <v>105</v>
      </c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ht="15.75">
      <c r="A18" s="185" t="s">
        <v>257</v>
      </c>
      <c r="B18" s="180" t="s">
        <v>263</v>
      </c>
      <c r="C18" s="180" t="s">
        <v>264</v>
      </c>
      <c r="D18" s="181" t="s">
        <v>265</v>
      </c>
      <c r="E18" s="181" t="s">
        <v>147</v>
      </c>
      <c r="F18" s="181"/>
      <c r="G18" s="181"/>
      <c r="H18" s="181"/>
      <c r="I18" s="181"/>
      <c r="J18" s="181" t="s">
        <v>266</v>
      </c>
      <c r="K18" s="181" t="s">
        <v>128</v>
      </c>
      <c r="L18" s="181"/>
      <c r="M18" s="181"/>
      <c r="N18" s="181"/>
      <c r="O18" s="181"/>
      <c r="P18" s="181" t="s">
        <v>267</v>
      </c>
      <c r="Q18" s="181" t="s">
        <v>124</v>
      </c>
      <c r="R18" s="181"/>
      <c r="S18" s="181"/>
      <c r="T18" s="181"/>
      <c r="U18" s="181"/>
    </row>
    <row r="19" spans="1:21" ht="15.75">
      <c r="A19" s="186" t="s">
        <v>250</v>
      </c>
      <c r="B19" s="180"/>
      <c r="C19" s="180" t="s">
        <v>114</v>
      </c>
      <c r="D19" s="183" t="s">
        <v>105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 t="s">
        <v>105</v>
      </c>
      <c r="Q19" s="183"/>
      <c r="R19" s="183"/>
      <c r="S19" s="183"/>
      <c r="T19" s="183"/>
      <c r="U19" s="183"/>
    </row>
    <row r="20" spans="1:21" ht="15.75">
      <c r="A20" s="186" t="s">
        <v>251</v>
      </c>
      <c r="B20" s="180"/>
      <c r="C20" s="180" t="s">
        <v>267</v>
      </c>
      <c r="D20" s="183" t="s">
        <v>140</v>
      </c>
      <c r="E20" s="183" t="s">
        <v>107</v>
      </c>
      <c r="F20" s="183"/>
      <c r="G20" s="183"/>
      <c r="H20" s="183"/>
      <c r="I20" s="183"/>
      <c r="J20" s="183" t="s">
        <v>217</v>
      </c>
      <c r="K20" s="183" t="s">
        <v>110</v>
      </c>
      <c r="L20" s="183"/>
      <c r="M20" s="183"/>
      <c r="N20" s="183"/>
      <c r="O20" s="183"/>
      <c r="P20" s="183" t="s">
        <v>140</v>
      </c>
      <c r="Q20" s="183" t="s">
        <v>118</v>
      </c>
      <c r="R20" s="183"/>
      <c r="S20" s="183"/>
      <c r="T20" s="183"/>
      <c r="U20" s="183"/>
    </row>
    <row r="21" spans="1:21" ht="15.75">
      <c r="A21" s="186" t="s">
        <v>252</v>
      </c>
      <c r="B21" s="180"/>
      <c r="C21" s="180" t="s">
        <v>272</v>
      </c>
      <c r="D21" s="183" t="s">
        <v>140</v>
      </c>
      <c r="E21" s="183" t="s">
        <v>130</v>
      </c>
      <c r="F21" s="183"/>
      <c r="G21" s="183"/>
      <c r="H21" s="183"/>
      <c r="I21" s="183"/>
      <c r="J21" s="183" t="s">
        <v>144</v>
      </c>
      <c r="K21" s="183" t="s">
        <v>118</v>
      </c>
      <c r="L21" s="183"/>
      <c r="M21" s="183"/>
      <c r="N21" s="183"/>
      <c r="O21" s="183"/>
      <c r="P21" s="183" t="s">
        <v>175</v>
      </c>
      <c r="Q21" s="183" t="s">
        <v>105</v>
      </c>
      <c r="R21" s="183"/>
      <c r="S21" s="183"/>
      <c r="T21" s="183"/>
      <c r="U21" s="183"/>
    </row>
    <row r="22" spans="1:21" ht="15.75">
      <c r="A22" s="186" t="s">
        <v>253</v>
      </c>
      <c r="B22" s="180"/>
      <c r="C22" s="180" t="s">
        <v>273</v>
      </c>
      <c r="D22" s="183" t="s">
        <v>124</v>
      </c>
      <c r="E22" s="183" t="s">
        <v>144</v>
      </c>
      <c r="F22" s="183"/>
      <c r="G22" s="183"/>
      <c r="H22" s="183"/>
      <c r="I22" s="183"/>
      <c r="J22" s="183" t="s">
        <v>120</v>
      </c>
      <c r="K22" s="183" t="s">
        <v>175</v>
      </c>
      <c r="L22" s="183"/>
      <c r="M22" s="183"/>
      <c r="N22" s="183"/>
      <c r="O22" s="183"/>
      <c r="P22" s="183" t="s">
        <v>137</v>
      </c>
      <c r="Q22" s="183" t="s">
        <v>103</v>
      </c>
      <c r="R22" s="183"/>
      <c r="S22" s="183"/>
      <c r="T22" s="183"/>
      <c r="U22" s="183"/>
    </row>
    <row r="23" spans="1:21" ht="15.75">
      <c r="A23" s="186" t="s">
        <v>254</v>
      </c>
      <c r="B23" s="180"/>
      <c r="C23" s="180" t="s">
        <v>217</v>
      </c>
      <c r="D23" s="183" t="s">
        <v>103</v>
      </c>
      <c r="E23" s="183" t="s">
        <v>105</v>
      </c>
      <c r="F23" s="183"/>
      <c r="G23" s="183"/>
      <c r="H23" s="183"/>
      <c r="I23" s="183"/>
      <c r="J23" s="183" t="s">
        <v>137</v>
      </c>
      <c r="K23" s="183" t="s">
        <v>105</v>
      </c>
      <c r="L23" s="183"/>
      <c r="M23" s="183"/>
      <c r="N23" s="183"/>
      <c r="O23" s="183"/>
      <c r="P23" s="183" t="s">
        <v>140</v>
      </c>
      <c r="Q23" s="183" t="s">
        <v>103</v>
      </c>
      <c r="R23" s="183"/>
      <c r="S23" s="183"/>
      <c r="T23" s="183"/>
      <c r="U23" s="183"/>
    </row>
    <row r="24" spans="1:21" ht="15.75">
      <c r="A24" s="186" t="s">
        <v>255</v>
      </c>
      <c r="B24" s="180"/>
      <c r="C24" s="180" t="s">
        <v>135</v>
      </c>
      <c r="D24" s="183" t="s">
        <v>140</v>
      </c>
      <c r="E24" s="183" t="s">
        <v>99</v>
      </c>
      <c r="F24" s="183"/>
      <c r="G24" s="183"/>
      <c r="H24" s="183"/>
      <c r="I24" s="183"/>
      <c r="J24" s="183" t="s">
        <v>210</v>
      </c>
      <c r="K24" s="183" t="s">
        <v>103</v>
      </c>
      <c r="L24" s="183"/>
      <c r="M24" s="183"/>
      <c r="N24" s="183"/>
      <c r="O24" s="183"/>
      <c r="P24" s="183" t="s">
        <v>118</v>
      </c>
      <c r="Q24" s="183" t="s">
        <v>105</v>
      </c>
      <c r="R24" s="183"/>
      <c r="S24" s="183"/>
      <c r="T24" s="183"/>
      <c r="U24" s="183"/>
    </row>
    <row r="25" spans="1:21" ht="15.75">
      <c r="A25" s="187" t="s">
        <v>256</v>
      </c>
      <c r="B25" s="180"/>
      <c r="C25" s="180" t="s">
        <v>105</v>
      </c>
      <c r="D25" s="183"/>
      <c r="E25" s="183"/>
      <c r="F25" s="183"/>
      <c r="G25" s="183"/>
      <c r="H25" s="183"/>
      <c r="I25" s="183"/>
      <c r="J25" s="183" t="s">
        <v>105</v>
      </c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</row>
    <row r="26" spans="1:21" ht="15.75">
      <c r="A26" s="185" t="s">
        <v>274</v>
      </c>
      <c r="B26" s="180" t="s">
        <v>275</v>
      </c>
      <c r="C26" s="180" t="s">
        <v>276</v>
      </c>
      <c r="D26" s="181"/>
      <c r="E26" s="181"/>
      <c r="F26" s="181"/>
      <c r="G26" s="181"/>
      <c r="H26" s="181"/>
      <c r="I26" s="181"/>
      <c r="J26" s="181" t="s">
        <v>266</v>
      </c>
      <c r="K26" s="181" t="s">
        <v>128</v>
      </c>
      <c r="L26" s="181"/>
      <c r="M26" s="181"/>
      <c r="N26" s="181"/>
      <c r="O26" s="181"/>
      <c r="P26" s="181" t="s">
        <v>267</v>
      </c>
      <c r="Q26" s="181" t="s">
        <v>124</v>
      </c>
      <c r="R26" s="181"/>
      <c r="S26" s="181"/>
      <c r="T26" s="181"/>
      <c r="U26" s="181"/>
    </row>
    <row r="27" spans="1:21" ht="15.75">
      <c r="A27" s="186" t="s">
        <v>250</v>
      </c>
      <c r="B27" s="180"/>
      <c r="C27" s="180" t="s">
        <v>105</v>
      </c>
      <c r="D27" s="181"/>
      <c r="E27" s="181"/>
      <c r="F27" s="181"/>
      <c r="G27" s="181"/>
      <c r="H27" s="181"/>
      <c r="I27" s="181"/>
      <c r="J27" s="183"/>
      <c r="K27" s="183"/>
      <c r="L27" s="183"/>
      <c r="M27" s="183"/>
      <c r="N27" s="183"/>
      <c r="O27" s="183"/>
      <c r="P27" s="183" t="s">
        <v>105</v>
      </c>
      <c r="Q27" s="183" t="s">
        <v>105</v>
      </c>
      <c r="R27" s="183"/>
      <c r="S27" s="183"/>
      <c r="T27" s="183"/>
      <c r="U27" s="183"/>
    </row>
    <row r="28" spans="1:21" ht="15.75">
      <c r="A28" s="186" t="s">
        <v>251</v>
      </c>
      <c r="B28" s="180"/>
      <c r="C28" s="180" t="s">
        <v>269</v>
      </c>
      <c r="D28" s="181"/>
      <c r="E28" s="181"/>
      <c r="F28" s="181"/>
      <c r="G28" s="181"/>
      <c r="H28" s="181"/>
      <c r="I28" s="181"/>
      <c r="J28" s="183" t="s">
        <v>272</v>
      </c>
      <c r="K28" s="183" t="s">
        <v>96</v>
      </c>
      <c r="L28" s="183"/>
      <c r="M28" s="183"/>
      <c r="N28" s="183"/>
      <c r="O28" s="183"/>
      <c r="P28" s="183" t="s">
        <v>140</v>
      </c>
      <c r="Q28" s="183" t="s">
        <v>130</v>
      </c>
      <c r="R28" s="183"/>
      <c r="S28" s="183"/>
      <c r="T28" s="183"/>
      <c r="U28" s="183"/>
    </row>
    <row r="29" spans="1:21" ht="15.75">
      <c r="A29" s="186" t="s">
        <v>252</v>
      </c>
      <c r="B29" s="180"/>
      <c r="C29" s="180" t="s">
        <v>277</v>
      </c>
      <c r="D29" s="181"/>
      <c r="E29" s="181"/>
      <c r="F29" s="181"/>
      <c r="G29" s="181"/>
      <c r="H29" s="181"/>
      <c r="I29" s="181"/>
      <c r="J29" s="183" t="s">
        <v>110</v>
      </c>
      <c r="K29" s="183" t="s">
        <v>122</v>
      </c>
      <c r="L29" s="183"/>
      <c r="M29" s="183"/>
      <c r="N29" s="183"/>
      <c r="O29" s="183"/>
      <c r="P29" s="183" t="s">
        <v>140</v>
      </c>
      <c r="Q29" s="183" t="s">
        <v>99</v>
      </c>
      <c r="R29" s="183"/>
      <c r="S29" s="183"/>
      <c r="T29" s="183"/>
      <c r="U29" s="183"/>
    </row>
    <row r="30" spans="1:21" ht="15.75">
      <c r="A30" s="186" t="s">
        <v>253</v>
      </c>
      <c r="B30" s="180"/>
      <c r="C30" s="180" t="s">
        <v>146</v>
      </c>
      <c r="D30" s="181"/>
      <c r="E30" s="181"/>
      <c r="F30" s="181"/>
      <c r="G30" s="181"/>
      <c r="H30" s="181"/>
      <c r="I30" s="181"/>
      <c r="J30" s="183" t="s">
        <v>140</v>
      </c>
      <c r="K30" s="183" t="s">
        <v>107</v>
      </c>
      <c r="L30" s="183"/>
      <c r="M30" s="183"/>
      <c r="N30" s="183"/>
      <c r="O30" s="183"/>
      <c r="P30" s="183" t="s">
        <v>210</v>
      </c>
      <c r="Q30" s="183" t="s">
        <v>107</v>
      </c>
      <c r="R30" s="183"/>
      <c r="S30" s="183"/>
      <c r="T30" s="183"/>
      <c r="U30" s="183"/>
    </row>
    <row r="31" spans="1:21" ht="15.75">
      <c r="A31" s="186" t="s">
        <v>254</v>
      </c>
      <c r="B31" s="180"/>
      <c r="C31" s="180" t="s">
        <v>184</v>
      </c>
      <c r="D31" s="181"/>
      <c r="E31" s="181"/>
      <c r="F31" s="181"/>
      <c r="G31" s="181"/>
      <c r="H31" s="181"/>
      <c r="I31" s="181"/>
      <c r="J31" s="183" t="s">
        <v>107</v>
      </c>
      <c r="K31" s="183"/>
      <c r="L31" s="183"/>
      <c r="M31" s="183"/>
      <c r="N31" s="183"/>
      <c r="O31" s="183"/>
      <c r="P31" s="183" t="s">
        <v>137</v>
      </c>
      <c r="Q31" s="183" t="s">
        <v>114</v>
      </c>
      <c r="R31" s="183"/>
      <c r="S31" s="183"/>
      <c r="T31" s="183"/>
      <c r="U31" s="183"/>
    </row>
    <row r="32" spans="1:21" ht="15.75">
      <c r="A32" s="186" t="s">
        <v>255</v>
      </c>
      <c r="B32" s="180"/>
      <c r="C32" s="180" t="s">
        <v>137</v>
      </c>
      <c r="D32" s="181"/>
      <c r="E32" s="181"/>
      <c r="F32" s="181"/>
      <c r="G32" s="181"/>
      <c r="H32" s="181"/>
      <c r="I32" s="181"/>
      <c r="J32" s="183" t="s">
        <v>144</v>
      </c>
      <c r="K32" s="183" t="s">
        <v>114</v>
      </c>
      <c r="L32" s="183"/>
      <c r="M32" s="183"/>
      <c r="N32" s="183"/>
      <c r="O32" s="183"/>
      <c r="P32" s="183" t="s">
        <v>105</v>
      </c>
      <c r="Q32" s="183"/>
      <c r="R32" s="183"/>
      <c r="S32" s="183"/>
      <c r="T32" s="183"/>
      <c r="U32" s="183"/>
    </row>
    <row r="33" spans="1:21" ht="15.75">
      <c r="A33" s="186" t="s">
        <v>256</v>
      </c>
      <c r="B33" s="180"/>
      <c r="C33" s="180"/>
      <c r="D33" s="181"/>
      <c r="E33" s="181"/>
      <c r="F33" s="181"/>
      <c r="G33" s="181"/>
      <c r="H33" s="181"/>
      <c r="I33" s="181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</row>
    <row r="34" spans="1:21" ht="15.75">
      <c r="A34" s="185" t="s">
        <v>278</v>
      </c>
      <c r="B34" s="180" t="s">
        <v>275</v>
      </c>
      <c r="C34" s="180" t="s">
        <v>276</v>
      </c>
      <c r="D34" s="181"/>
      <c r="E34" s="181"/>
      <c r="F34" s="181"/>
      <c r="G34" s="181"/>
      <c r="H34" s="181"/>
      <c r="I34" s="181"/>
      <c r="J34" s="181" t="s">
        <v>266</v>
      </c>
      <c r="K34" s="181" t="s">
        <v>128</v>
      </c>
      <c r="L34" s="181"/>
      <c r="M34" s="181"/>
      <c r="N34" s="181"/>
      <c r="O34" s="181"/>
      <c r="P34" s="181" t="s">
        <v>267</v>
      </c>
      <c r="Q34" s="181" t="s">
        <v>124</v>
      </c>
      <c r="R34" s="181"/>
      <c r="S34" s="181"/>
      <c r="T34" s="181"/>
      <c r="U34" s="181"/>
    </row>
    <row r="35" spans="1:21" ht="15.75">
      <c r="A35" s="186" t="s">
        <v>250</v>
      </c>
      <c r="B35" s="180"/>
      <c r="C35" s="180"/>
      <c r="D35" s="181"/>
      <c r="E35" s="181"/>
      <c r="F35" s="181"/>
      <c r="G35" s="181"/>
      <c r="H35" s="181"/>
      <c r="I35" s="181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</row>
    <row r="36" spans="1:21" ht="15.75">
      <c r="A36" s="186" t="s">
        <v>251</v>
      </c>
      <c r="B36" s="180"/>
      <c r="C36" s="180" t="s">
        <v>127</v>
      </c>
      <c r="D36" s="181"/>
      <c r="E36" s="181"/>
      <c r="F36" s="181"/>
      <c r="G36" s="181"/>
      <c r="H36" s="181"/>
      <c r="I36" s="181"/>
      <c r="J36" s="183" t="s">
        <v>272</v>
      </c>
      <c r="K36" s="183" t="s">
        <v>96</v>
      </c>
      <c r="L36" s="183"/>
      <c r="M36" s="183"/>
      <c r="N36" s="183"/>
      <c r="O36" s="183"/>
      <c r="P36" s="183" t="s">
        <v>116</v>
      </c>
      <c r="Q36" s="183" t="s">
        <v>118</v>
      </c>
      <c r="R36" s="183"/>
      <c r="S36" s="183"/>
      <c r="T36" s="183"/>
      <c r="U36" s="183"/>
    </row>
    <row r="37" spans="1:21" ht="15.75">
      <c r="A37" s="186" t="s">
        <v>252</v>
      </c>
      <c r="B37" s="180"/>
      <c r="C37" s="180" t="s">
        <v>146</v>
      </c>
      <c r="D37" s="181"/>
      <c r="E37" s="181"/>
      <c r="F37" s="181"/>
      <c r="G37" s="181"/>
      <c r="H37" s="181"/>
      <c r="I37" s="181"/>
      <c r="J37" s="183" t="s">
        <v>110</v>
      </c>
      <c r="K37" s="183" t="s">
        <v>122</v>
      </c>
      <c r="L37" s="183"/>
      <c r="M37" s="183"/>
      <c r="N37" s="183"/>
      <c r="O37" s="183"/>
      <c r="P37" s="183" t="s">
        <v>118</v>
      </c>
      <c r="Q37" s="183" t="s">
        <v>107</v>
      </c>
      <c r="R37" s="183"/>
      <c r="S37" s="183"/>
      <c r="T37" s="183"/>
      <c r="U37" s="183"/>
    </row>
    <row r="38" spans="1:21" ht="15.75">
      <c r="A38" s="186" t="s">
        <v>253</v>
      </c>
      <c r="B38" s="180"/>
      <c r="C38" s="180" t="s">
        <v>279</v>
      </c>
      <c r="D38" s="181"/>
      <c r="E38" s="181"/>
      <c r="F38" s="181"/>
      <c r="G38" s="181"/>
      <c r="H38" s="181"/>
      <c r="I38" s="181"/>
      <c r="J38" s="183" t="s">
        <v>120</v>
      </c>
      <c r="K38" s="183" t="s">
        <v>107</v>
      </c>
      <c r="L38" s="183"/>
      <c r="M38" s="183"/>
      <c r="N38" s="183"/>
      <c r="O38" s="183"/>
      <c r="P38" s="183" t="s">
        <v>110</v>
      </c>
      <c r="Q38" s="183" t="s">
        <v>103</v>
      </c>
      <c r="R38" s="183"/>
      <c r="S38" s="183"/>
      <c r="T38" s="183"/>
      <c r="U38" s="183"/>
    </row>
    <row r="39" spans="1:21" ht="15.75">
      <c r="A39" s="186" t="s">
        <v>254</v>
      </c>
      <c r="B39" s="180"/>
      <c r="C39" s="180" t="s">
        <v>137</v>
      </c>
      <c r="D39" s="181"/>
      <c r="E39" s="181"/>
      <c r="F39" s="181"/>
      <c r="G39" s="181"/>
      <c r="H39" s="181"/>
      <c r="I39" s="181"/>
      <c r="J39" s="183" t="s">
        <v>103</v>
      </c>
      <c r="K39" s="183"/>
      <c r="L39" s="183"/>
      <c r="M39" s="183"/>
      <c r="N39" s="183"/>
      <c r="O39" s="183"/>
      <c r="P39" s="183" t="s">
        <v>118</v>
      </c>
      <c r="Q39" s="183" t="s">
        <v>105</v>
      </c>
      <c r="R39" s="183"/>
      <c r="S39" s="183"/>
      <c r="T39" s="183"/>
      <c r="U39" s="183"/>
    </row>
    <row r="40" spans="1:21" ht="15.75">
      <c r="A40" s="186" t="s">
        <v>255</v>
      </c>
      <c r="B40" s="180"/>
      <c r="C40" s="180" t="s">
        <v>120</v>
      </c>
      <c r="D40" s="181"/>
      <c r="E40" s="181"/>
      <c r="F40" s="181"/>
      <c r="G40" s="181"/>
      <c r="H40" s="181"/>
      <c r="I40" s="181"/>
      <c r="J40" s="183" t="s">
        <v>144</v>
      </c>
      <c r="K40" s="183" t="s">
        <v>114</v>
      </c>
      <c r="L40" s="183"/>
      <c r="M40" s="183"/>
      <c r="N40" s="183"/>
      <c r="O40" s="183"/>
      <c r="P40" s="183" t="s">
        <v>99</v>
      </c>
      <c r="Q40" s="183"/>
      <c r="R40" s="183"/>
      <c r="S40" s="183"/>
      <c r="T40" s="183"/>
      <c r="U40" s="183"/>
    </row>
    <row r="41" spans="1:21" ht="15.75">
      <c r="A41" s="186" t="s">
        <v>256</v>
      </c>
      <c r="B41" s="180"/>
      <c r="C41" s="180"/>
      <c r="D41" s="181"/>
      <c r="E41" s="181"/>
      <c r="F41" s="181"/>
      <c r="G41" s="181"/>
      <c r="H41" s="181"/>
      <c r="I41" s="181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</row>
    <row r="42" spans="1:21" ht="15.75">
      <c r="A42" s="185" t="s">
        <v>280</v>
      </c>
      <c r="B42" s="180" t="s">
        <v>263</v>
      </c>
      <c r="C42" s="180" t="s">
        <v>264</v>
      </c>
      <c r="D42" s="181" t="s">
        <v>265</v>
      </c>
      <c r="E42" s="181" t="s">
        <v>147</v>
      </c>
      <c r="F42" s="181"/>
      <c r="G42" s="181"/>
      <c r="H42" s="181"/>
      <c r="I42" s="181"/>
      <c r="J42" s="181" t="s">
        <v>266</v>
      </c>
      <c r="K42" s="181" t="s">
        <v>128</v>
      </c>
      <c r="L42" s="181"/>
      <c r="M42" s="181"/>
      <c r="N42" s="181"/>
      <c r="O42" s="181"/>
      <c r="P42" s="181" t="s">
        <v>267</v>
      </c>
      <c r="Q42" s="181" t="s">
        <v>124</v>
      </c>
      <c r="R42" s="181"/>
      <c r="S42" s="181"/>
      <c r="T42" s="181"/>
      <c r="U42" s="181"/>
    </row>
    <row r="43" spans="1:21" ht="15.75">
      <c r="A43" s="186" t="s">
        <v>250</v>
      </c>
      <c r="B43" s="180"/>
      <c r="C43" s="180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</row>
    <row r="44" spans="1:21" ht="15.75">
      <c r="A44" s="186" t="s">
        <v>251</v>
      </c>
      <c r="B44" s="180"/>
      <c r="C44" s="180" t="s">
        <v>267</v>
      </c>
      <c r="D44" s="183" t="s">
        <v>120</v>
      </c>
      <c r="E44" s="183" t="s">
        <v>118</v>
      </c>
      <c r="F44" s="183"/>
      <c r="G44" s="183"/>
      <c r="H44" s="183"/>
      <c r="I44" s="183"/>
      <c r="J44" s="183" t="s">
        <v>151</v>
      </c>
      <c r="K44" s="183" t="s">
        <v>101</v>
      </c>
      <c r="L44" s="183"/>
      <c r="M44" s="183"/>
      <c r="N44" s="183"/>
      <c r="O44" s="183"/>
      <c r="P44" s="183" t="s">
        <v>210</v>
      </c>
      <c r="Q44" s="183" t="s">
        <v>118</v>
      </c>
      <c r="R44" s="183"/>
      <c r="S44" s="183"/>
      <c r="T44" s="183"/>
      <c r="U44" s="183"/>
    </row>
    <row r="45" spans="1:21" ht="15.75">
      <c r="A45" s="186" t="s">
        <v>252</v>
      </c>
      <c r="B45" s="180"/>
      <c r="C45" s="180" t="s">
        <v>96</v>
      </c>
      <c r="D45" s="183" t="s">
        <v>210</v>
      </c>
      <c r="E45" s="183" t="s">
        <v>118</v>
      </c>
      <c r="F45" s="183"/>
      <c r="G45" s="183"/>
      <c r="H45" s="183"/>
      <c r="I45" s="183"/>
      <c r="J45" s="183" t="s">
        <v>130</v>
      </c>
      <c r="K45" s="183" t="s">
        <v>103</v>
      </c>
      <c r="L45" s="183"/>
      <c r="M45" s="183"/>
      <c r="N45" s="183"/>
      <c r="O45" s="183"/>
      <c r="P45" s="183" t="s">
        <v>99</v>
      </c>
      <c r="Q45" s="183" t="s">
        <v>105</v>
      </c>
      <c r="R45" s="183"/>
      <c r="S45" s="183"/>
      <c r="T45" s="183"/>
      <c r="U45" s="183"/>
    </row>
    <row r="46" spans="1:21" ht="15.75">
      <c r="A46" s="186" t="s">
        <v>253</v>
      </c>
      <c r="B46" s="180"/>
      <c r="C46" s="180" t="s">
        <v>173</v>
      </c>
      <c r="D46" s="183" t="s">
        <v>184</v>
      </c>
      <c r="E46" s="183" t="s">
        <v>175</v>
      </c>
      <c r="F46" s="183"/>
      <c r="G46" s="183"/>
      <c r="H46" s="183"/>
      <c r="I46" s="183"/>
      <c r="J46" s="183" t="s">
        <v>101</v>
      </c>
      <c r="K46" s="183" t="s">
        <v>122</v>
      </c>
      <c r="L46" s="183"/>
      <c r="M46" s="183"/>
      <c r="N46" s="183"/>
      <c r="O46" s="183"/>
      <c r="P46" s="183" t="s">
        <v>144</v>
      </c>
      <c r="Q46" s="183" t="s">
        <v>103</v>
      </c>
      <c r="R46" s="183"/>
      <c r="S46" s="183"/>
      <c r="T46" s="183"/>
      <c r="U46" s="183"/>
    </row>
    <row r="47" spans="1:21" ht="15.75">
      <c r="A47" s="186" t="s">
        <v>254</v>
      </c>
      <c r="B47" s="180"/>
      <c r="C47" s="180" t="s">
        <v>217</v>
      </c>
      <c r="D47" s="183" t="s">
        <v>118</v>
      </c>
      <c r="E47" s="183" t="s">
        <v>114</v>
      </c>
      <c r="F47" s="183"/>
      <c r="G47" s="183"/>
      <c r="H47" s="183"/>
      <c r="I47" s="183"/>
      <c r="J47" s="183" t="s">
        <v>140</v>
      </c>
      <c r="K47" s="183" t="s">
        <v>130</v>
      </c>
      <c r="L47" s="183"/>
      <c r="M47" s="183"/>
      <c r="N47" s="183"/>
      <c r="O47" s="183"/>
      <c r="P47" s="183" t="s">
        <v>175</v>
      </c>
      <c r="Q47" s="183" t="s">
        <v>99</v>
      </c>
      <c r="R47" s="183"/>
      <c r="S47" s="183"/>
      <c r="T47" s="183"/>
      <c r="U47" s="183"/>
    </row>
    <row r="48" spans="1:21" ht="15.75">
      <c r="A48" s="186" t="s">
        <v>255</v>
      </c>
      <c r="B48" s="180"/>
      <c r="C48" s="180" t="s">
        <v>128</v>
      </c>
      <c r="D48" s="183" t="s">
        <v>175</v>
      </c>
      <c r="E48" s="183" t="s">
        <v>105</v>
      </c>
      <c r="F48" s="183"/>
      <c r="G48" s="183"/>
      <c r="H48" s="183"/>
      <c r="I48" s="183"/>
      <c r="J48" s="183" t="s">
        <v>116</v>
      </c>
      <c r="K48" s="183" t="s">
        <v>114</v>
      </c>
      <c r="L48" s="183"/>
      <c r="M48" s="183"/>
      <c r="N48" s="183"/>
      <c r="O48" s="183"/>
      <c r="P48" s="183" t="s">
        <v>184</v>
      </c>
      <c r="Q48" s="183" t="s">
        <v>114</v>
      </c>
      <c r="R48" s="183"/>
      <c r="S48" s="183"/>
      <c r="T48" s="183"/>
      <c r="U48" s="183"/>
    </row>
    <row r="49" spans="1:21" ht="15.75">
      <c r="A49" s="186" t="s">
        <v>256</v>
      </c>
      <c r="B49" s="180"/>
      <c r="C49" s="180" t="s">
        <v>105</v>
      </c>
      <c r="D49" s="183"/>
      <c r="E49" s="183"/>
      <c r="F49" s="183"/>
      <c r="G49" s="183"/>
      <c r="H49" s="183"/>
      <c r="I49" s="183"/>
      <c r="J49" s="183" t="s">
        <v>105</v>
      </c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5.75">
      <c r="A50" s="185" t="s">
        <v>281</v>
      </c>
      <c r="B50" s="180"/>
      <c r="C50" s="180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</row>
    <row r="51" spans="1:21" ht="15.75">
      <c r="A51" s="186" t="s">
        <v>250</v>
      </c>
      <c r="B51" s="180"/>
      <c r="C51" s="180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1:21" ht="15.75">
      <c r="A52" s="186" t="s">
        <v>251</v>
      </c>
      <c r="B52" s="180"/>
      <c r="C52" s="180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ht="15.75">
      <c r="A53" s="186" t="s">
        <v>252</v>
      </c>
      <c r="B53" s="180"/>
      <c r="C53" s="180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ht="15.75">
      <c r="A54" s="186" t="s">
        <v>253</v>
      </c>
      <c r="B54" s="180"/>
      <c r="C54" s="180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</row>
    <row r="55" spans="1:21" ht="15.75">
      <c r="A55" s="186" t="s">
        <v>254</v>
      </c>
      <c r="B55" s="180"/>
      <c r="C55" s="180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1:21" ht="15.75">
      <c r="A56" s="186" t="s">
        <v>255</v>
      </c>
      <c r="B56" s="180"/>
      <c r="C56" s="180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1:21" ht="15.75">
      <c r="A57" s="186" t="s">
        <v>256</v>
      </c>
      <c r="B57" s="180"/>
      <c r="C57" s="180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</row>
    <row r="58" spans="1:21" ht="15.75">
      <c r="A58" s="185" t="s">
        <v>282</v>
      </c>
      <c r="B58" s="180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</row>
    <row r="59" spans="1:21" ht="15.75">
      <c r="A59" s="186" t="s">
        <v>250</v>
      </c>
      <c r="B59" s="180"/>
      <c r="C59" s="180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</row>
    <row r="60" spans="1:21" ht="15.75">
      <c r="A60" s="186" t="s">
        <v>251</v>
      </c>
      <c r="B60" s="180"/>
      <c r="C60" s="180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1:21" ht="15.75">
      <c r="A61" s="186" t="s">
        <v>252</v>
      </c>
      <c r="B61" s="180"/>
      <c r="C61" s="180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ht="15.75">
      <c r="A62" s="186" t="s">
        <v>253</v>
      </c>
      <c r="B62" s="180"/>
      <c r="C62" s="180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</row>
    <row r="63" spans="1:21" ht="15.75">
      <c r="A63" s="186" t="s">
        <v>254</v>
      </c>
      <c r="B63" s="180"/>
      <c r="C63" s="180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15.75">
      <c r="A64" s="186" t="s">
        <v>255</v>
      </c>
      <c r="B64" s="180"/>
      <c r="C64" s="180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:21" ht="15.75">
      <c r="A65" s="186" t="s">
        <v>256</v>
      </c>
      <c r="B65" s="180"/>
      <c r="C65" s="180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</row>
  </sheetData>
  <sheetProtection/>
  <mergeCells count="15">
    <mergeCell ref="A1:D1"/>
    <mergeCell ref="A2:D2"/>
    <mergeCell ref="A3:P3"/>
    <mergeCell ref="A6:A8"/>
    <mergeCell ref="B6:B8"/>
    <mergeCell ref="C6:C8"/>
    <mergeCell ref="D6:I6"/>
    <mergeCell ref="J6:O6"/>
    <mergeCell ref="P6:U6"/>
    <mergeCell ref="D7:D8"/>
    <mergeCell ref="E7:I7"/>
    <mergeCell ref="J7:J8"/>
    <mergeCell ref="K7:O7"/>
    <mergeCell ref="P7:P8"/>
    <mergeCell ref="Q7:U7"/>
  </mergeCells>
  <dataValidations count="99"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S19:S25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M19:M25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G19:G25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S11:S17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M11:M17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G11:G17">
      <formula1>MIN(E11:F11)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U19:U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O19:O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I19:I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U11:U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O11:O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I11:I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T19:T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N19:N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H19:H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T11:T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N11:N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H11:H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R19:R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L19:L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F19:F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R11:R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L11:L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F11:F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Q19:Q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K19:K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E19:E25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Q11:Q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K11:K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E11:E17">
      <formula1>D11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51:D57 D59:D65 D43:D49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27:P33 P59:P65 P51:P57 P43:P49 P35:P41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27:J33 J59:J65 J51:J57 J43:J49 J35:J41">
      <formula1>D$10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27:S33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27:M33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59:M65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59:G65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59:S65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51:S57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51:G57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51:M57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43:S49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G43:G49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43:M49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S35:S41">
      <formula1>MIN(E27:F27)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M35:M41">
      <formula1>MIN(E27:F27)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P11:P17 J11:J17 D19:D25 P19:P25 J19:J25 D11:D17">
      <formula1>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27:R33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27:L33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43:F49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43:L49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43:R49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51:F57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51:L57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51:R57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35:R41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35:L41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R59:R65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L59:L65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F59:F65">
      <formula1>MIN(D27,F$10)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27:Q33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27:K33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43:E49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43:K49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43:Q49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51:E57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51:K57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51:Q57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35:Q41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35:K41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Q59:Q65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K59:K65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E59:E65">
      <formula1>MIN(D27,E$10)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27:T33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27:N33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43:H49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43:N49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43:T49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51:H57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51:N57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51:T57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35:T41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35:N41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T59:T65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N59:N65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H59:H65">
      <formula1>MIN(D27,H$10)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27:U33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27:O33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43:I49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43:O49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43:U49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51:I57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51:O57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51:U57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35:U41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35:O41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U59:U65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O59:O65">
      <formula1>MIN(D27,I$10)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I59:I65">
      <formula1>MIN(D27,I$10)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0978.357.753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2022-06-22T07:52:06Z</cp:lastPrinted>
  <dcterms:created xsi:type="dcterms:W3CDTF">2017-03-16T01:48:09Z</dcterms:created>
  <dcterms:modified xsi:type="dcterms:W3CDTF">2022-06-22T08:08:06Z</dcterms:modified>
  <cp:category/>
  <cp:version/>
  <cp:contentType/>
  <cp:contentStatus/>
</cp:coreProperties>
</file>