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Ồ SƠ 2021 - 2022\Công khai 2020 - 2021\Biểu công khai tháng 6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0" i="1"/>
  <c r="D40" i="1" s="1"/>
  <c r="C39" i="1"/>
  <c r="D39" i="1" s="1"/>
  <c r="D38" i="1"/>
  <c r="D37" i="1"/>
  <c r="C36" i="1"/>
  <c r="D36" i="1" s="1"/>
  <c r="C35" i="1"/>
  <c r="D35" i="1" s="1"/>
  <c r="C34" i="1"/>
  <c r="D34" i="1" s="1"/>
  <c r="D33" i="1"/>
  <c r="D32" i="1"/>
  <c r="D30" i="1"/>
  <c r="D29" i="1"/>
  <c r="D28" i="1"/>
  <c r="D27" i="1"/>
  <c r="C26" i="1"/>
  <c r="D26" i="1" s="1"/>
  <c r="D25" i="1"/>
  <c r="D24" i="1"/>
  <c r="C23" i="1"/>
  <c r="D23" i="1" s="1"/>
  <c r="C22" i="1"/>
  <c r="D22" i="1" s="1"/>
  <c r="C21" i="1"/>
  <c r="D21" i="1" s="1"/>
  <c r="C20" i="1"/>
  <c r="D20" i="1" s="1"/>
  <c r="C19" i="1"/>
  <c r="D19" i="1" s="1"/>
  <c r="D13" i="1"/>
  <c r="D12" i="1"/>
  <c r="C11" i="1"/>
  <c r="D11" i="1" s="1"/>
  <c r="C18" i="1" l="1"/>
  <c r="D18" i="1" l="1"/>
  <c r="C17" i="1"/>
  <c r="D17" i="1" l="1"/>
  <c r="C16" i="1"/>
  <c r="D16" i="1" l="1"/>
  <c r="C15" i="1"/>
  <c r="D15" i="1" s="1"/>
</calcChain>
</file>

<file path=xl/sharedStrings.xml><?xml version="1.0" encoding="utf-8"?>
<sst xmlns="http://schemas.openxmlformats.org/spreadsheetml/2006/main" count="54" uniqueCount="40">
  <si>
    <t>Mã chương: 622</t>
  </si>
  <si>
    <t>Biểu số 3</t>
  </si>
  <si>
    <t>Theo TT 90/2018/TT-BTC ngày 28/9/2018</t>
  </si>
  <si>
    <t>Mã ĐVQHNS: 1045611</t>
  </si>
  <si>
    <t>Mã cấp NS: 3</t>
  </si>
  <si>
    <t xml:space="preserve">               ĐVT: Triệu đồng </t>
  </si>
  <si>
    <t xml:space="preserve">Số TT </t>
  </si>
  <si>
    <t>Nội dung</t>
  </si>
  <si>
    <t xml:space="preserve">Tổng số liệu báo cáo quyết toán </t>
  </si>
  <si>
    <t xml:space="preserve">Tổng số liệu quyết toán được duyệt </t>
  </si>
  <si>
    <t xml:space="preserve">Chênh lệch </t>
  </si>
  <si>
    <t xml:space="preserve">Số quyết toán được duyệt chi tiết từng đơn vị trực thuộc </t>
  </si>
  <si>
    <t>5=4-3</t>
  </si>
  <si>
    <t>A</t>
  </si>
  <si>
    <t xml:space="preserve">Quyết toán thu, chi, nộp ngân sách phí, lệ phí </t>
  </si>
  <si>
    <t>I</t>
  </si>
  <si>
    <t>Số thu phí, lệ phí</t>
  </si>
  <si>
    <t>Chi từ nguồn thu phí, lệ phí được trích</t>
  </si>
  <si>
    <t>Khối TH</t>
  </si>
  <si>
    <t>Khối THCS</t>
  </si>
  <si>
    <t>B</t>
  </si>
  <si>
    <t>Quyết toán chi ngân sách nhà nước</t>
  </si>
  <si>
    <t>Kinh phí thực hiện chế độ tự chủ</t>
  </si>
  <si>
    <t>Sự nghiệp Giáo dục- Đào tạo</t>
  </si>
  <si>
    <t>Chi thường xuyên khối TH</t>
  </si>
  <si>
    <t>Chi thanh toán cá nhân</t>
  </si>
  <si>
    <t xml:space="preserve">Thanh toán dịch vụ công cộng </t>
  </si>
  <si>
    <t>Thanh toán công tác phí</t>
  </si>
  <si>
    <t xml:space="preserve">Chi chuyên môn </t>
  </si>
  <si>
    <t xml:space="preserve">Chi khác </t>
  </si>
  <si>
    <t>Chi không thường xuyên</t>
  </si>
  <si>
    <t>Chi nghiệp vụ</t>
  </si>
  <si>
    <t>Chi thường xuyên khối Tiểu học</t>
  </si>
  <si>
    <t>Chi thường xuyên THCS</t>
  </si>
  <si>
    <t>Chi sửa chữa phòng học</t>
  </si>
  <si>
    <t>Ngày 25 tháng 3 năm 2021</t>
  </si>
  <si>
    <t>Hiệu trưởng</t>
  </si>
  <si>
    <t>QUYẾT TOÁN THU - CHI NGÂN SÁCH NHÀ NƯỚC   NĂM 2021</t>
  </si>
  <si>
    <t>Đơn vị: Trường TH&amp;THCS Hoàng Châu</t>
  </si>
  <si>
    <t>Đoàn Thanh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</si>
</sst>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i/>
      <sz val="12"/>
      <name val="Times New Roman"/>
      <family val="1"/>
      <charset val="163"/>
    </font>
    <font>
      <sz val="14"/>
      <color indexed="8"/>
      <name val="Times New Roman"/>
      <family val="1"/>
    </font>
    <font>
      <b/>
      <sz val="12"/>
      <name val="Times New Roman"/>
      <family val="1"/>
      <charset val="163"/>
    </font>
    <font>
      <b/>
      <sz val="14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0000CC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color rgb="FF0000CC"/>
      <name val="Times New Roman"/>
      <family val="1"/>
      <charset val="163"/>
    </font>
    <font>
      <i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3" fontId="11" fillId="0" borderId="3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vertical="center" wrapText="1"/>
    </xf>
    <xf numFmtId="164" fontId="14" fillId="0" borderId="3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3" fontId="17" fillId="0" borderId="3" xfId="0" applyNumberFormat="1" applyFont="1" applyBorder="1" applyAlignment="1">
      <alignment vertical="center" wrapText="1"/>
    </xf>
    <xf numFmtId="3" fontId="19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3" fontId="20" fillId="0" borderId="3" xfId="0" applyNumberFormat="1" applyFont="1" applyBorder="1" applyAlignment="1">
      <alignment vertical="center" wrapText="1"/>
    </xf>
    <xf numFmtId="3" fontId="21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/>
    <xf numFmtId="3" fontId="21" fillId="0" borderId="3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left" vertical="center"/>
    </xf>
    <xf numFmtId="3" fontId="20" fillId="0" borderId="3" xfId="0" applyNumberFormat="1" applyFont="1" applyBorder="1" applyAlignment="1">
      <alignment vertical="center"/>
    </xf>
    <xf numFmtId="3" fontId="21" fillId="0" borderId="3" xfId="0" applyNumberFormat="1" applyFont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21" fillId="0" borderId="3" xfId="0" applyNumberFormat="1" applyFont="1" applyBorder="1"/>
    <xf numFmtId="3" fontId="18" fillId="0" borderId="3" xfId="0" applyNumberFormat="1" applyFont="1" applyBorder="1" applyAlignment="1">
      <alignment wrapText="1"/>
    </xf>
    <xf numFmtId="3" fontId="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43" workbookViewId="0">
      <selection activeCell="D50" sqref="D50:E50"/>
    </sheetView>
  </sheetViews>
  <sheetFormatPr defaultRowHeight="15" x14ac:dyDescent="0.25"/>
  <cols>
    <col min="2" max="2" width="49.28515625" customWidth="1"/>
    <col min="3" max="3" width="15.140625" customWidth="1"/>
    <col min="4" max="4" width="17.42578125" customWidth="1"/>
  </cols>
  <sheetData>
    <row r="1" spans="1:6" ht="32.25" customHeight="1" x14ac:dyDescent="0.3">
      <c r="A1" s="1"/>
      <c r="B1" s="2" t="s">
        <v>0</v>
      </c>
      <c r="C1" s="55" t="s">
        <v>1</v>
      </c>
      <c r="D1" s="55"/>
      <c r="E1" s="55"/>
      <c r="F1" s="55"/>
    </row>
    <row r="2" spans="1:6" ht="36.75" customHeight="1" x14ac:dyDescent="0.3">
      <c r="A2" s="1"/>
      <c r="B2" s="2" t="s">
        <v>38</v>
      </c>
      <c r="C2" s="56" t="s">
        <v>2</v>
      </c>
      <c r="D2" s="56"/>
      <c r="E2" s="56"/>
      <c r="F2" s="56"/>
    </row>
    <row r="3" spans="1:6" ht="18.75" hidden="1" x14ac:dyDescent="0.3">
      <c r="A3" s="1"/>
      <c r="B3" s="3" t="s">
        <v>3</v>
      </c>
      <c r="C3" s="3"/>
      <c r="D3" s="1"/>
      <c r="E3" s="1"/>
      <c r="F3" s="1"/>
    </row>
    <row r="4" spans="1:6" ht="18.75" x14ac:dyDescent="0.3">
      <c r="A4" s="1"/>
      <c r="B4" s="3" t="s">
        <v>4</v>
      </c>
      <c r="C4" s="3"/>
      <c r="D4" s="4"/>
      <c r="E4" s="4"/>
      <c r="F4" s="4"/>
    </row>
    <row r="5" spans="1:6" ht="18.75" x14ac:dyDescent="0.3">
      <c r="A5" s="1"/>
      <c r="B5" s="57" t="s">
        <v>37</v>
      </c>
      <c r="C5" s="57"/>
      <c r="D5" s="57"/>
      <c r="E5" s="57"/>
      <c r="F5" s="57"/>
    </row>
    <row r="6" spans="1:6" ht="18.75" x14ac:dyDescent="0.3">
      <c r="A6" s="1"/>
      <c r="B6" s="5"/>
      <c r="C6" s="5"/>
      <c r="D6" s="58" t="s">
        <v>5</v>
      </c>
      <c r="E6" s="58"/>
      <c r="F6" s="58"/>
    </row>
    <row r="7" spans="1:6" x14ac:dyDescent="0.25">
      <c r="A7" s="47" t="s">
        <v>6</v>
      </c>
      <c r="B7" s="49" t="s">
        <v>7</v>
      </c>
      <c r="C7" s="49" t="s">
        <v>8</v>
      </c>
      <c r="D7" s="49" t="s">
        <v>9</v>
      </c>
      <c r="E7" s="50" t="s">
        <v>10</v>
      </c>
      <c r="F7" s="50" t="s">
        <v>11</v>
      </c>
    </row>
    <row r="8" spans="1:6" ht="45.75" customHeight="1" x14ac:dyDescent="0.25">
      <c r="A8" s="48"/>
      <c r="B8" s="49"/>
      <c r="C8" s="49"/>
      <c r="D8" s="49"/>
      <c r="E8" s="51"/>
      <c r="F8" s="51"/>
    </row>
    <row r="9" spans="1:6" x14ac:dyDescent="0.25">
      <c r="A9" s="6">
        <v>1</v>
      </c>
      <c r="B9" s="7">
        <v>2</v>
      </c>
      <c r="C9" s="7">
        <v>3</v>
      </c>
      <c r="D9" s="7">
        <v>4</v>
      </c>
      <c r="E9" s="6" t="s">
        <v>12</v>
      </c>
      <c r="F9" s="6">
        <v>6</v>
      </c>
    </row>
    <row r="10" spans="1:6" ht="21.75" customHeight="1" x14ac:dyDescent="0.25">
      <c r="A10" s="8" t="s">
        <v>13</v>
      </c>
      <c r="B10" s="9" t="s">
        <v>14</v>
      </c>
      <c r="C10" s="10"/>
      <c r="D10" s="11"/>
      <c r="E10" s="11"/>
      <c r="F10" s="11"/>
    </row>
    <row r="11" spans="1:6" ht="21.75" customHeight="1" x14ac:dyDescent="0.25">
      <c r="A11" s="12" t="s">
        <v>15</v>
      </c>
      <c r="B11" s="9" t="s">
        <v>16</v>
      </c>
      <c r="C11" s="13">
        <f>C14</f>
        <v>22.6</v>
      </c>
      <c r="D11" s="14">
        <f>C11</f>
        <v>22.6</v>
      </c>
      <c r="E11" s="11"/>
      <c r="F11" s="11"/>
    </row>
    <row r="12" spans="1:6" ht="21.75" customHeight="1" x14ac:dyDescent="0.25">
      <c r="A12" s="11"/>
      <c r="B12" s="9" t="s">
        <v>17</v>
      </c>
      <c r="C12" s="15">
        <v>0</v>
      </c>
      <c r="D12" s="16">
        <f t="shared" ref="D12:D40" si="0">C12</f>
        <v>0</v>
      </c>
      <c r="E12" s="11"/>
      <c r="F12" s="11"/>
    </row>
    <row r="13" spans="1:6" ht="21.75" customHeight="1" x14ac:dyDescent="0.25">
      <c r="A13" s="17"/>
      <c r="B13" s="18" t="s">
        <v>18</v>
      </c>
      <c r="C13" s="15">
        <v>0</v>
      </c>
      <c r="D13" s="16">
        <f t="shared" si="0"/>
        <v>0</v>
      </c>
      <c r="E13" s="17"/>
      <c r="F13" s="17"/>
    </row>
    <row r="14" spans="1:6" ht="21.75" customHeight="1" x14ac:dyDescent="0.25">
      <c r="A14" s="17"/>
      <c r="B14" s="18" t="s">
        <v>19</v>
      </c>
      <c r="C14" s="13">
        <v>22.6</v>
      </c>
      <c r="D14" s="13">
        <v>22.6</v>
      </c>
      <c r="E14" s="17"/>
      <c r="F14" s="17"/>
    </row>
    <row r="15" spans="1:6" ht="21.75" customHeight="1" x14ac:dyDescent="0.25">
      <c r="A15" s="19" t="s">
        <v>20</v>
      </c>
      <c r="B15" s="20" t="s">
        <v>21</v>
      </c>
      <c r="C15" s="21">
        <f>C16</f>
        <v>2599724</v>
      </c>
      <c r="D15" s="21">
        <f t="shared" si="0"/>
        <v>2599724</v>
      </c>
      <c r="E15" s="19"/>
      <c r="F15" s="19"/>
    </row>
    <row r="16" spans="1:6" ht="21.75" customHeight="1" x14ac:dyDescent="0.25">
      <c r="A16" s="19"/>
      <c r="B16" s="20" t="s">
        <v>22</v>
      </c>
      <c r="C16" s="21">
        <f>C17</f>
        <v>2599724</v>
      </c>
      <c r="D16" s="21">
        <f t="shared" si="0"/>
        <v>2599724</v>
      </c>
      <c r="E16" s="19"/>
      <c r="F16" s="19"/>
    </row>
    <row r="17" spans="1:6" ht="21.75" customHeight="1" x14ac:dyDescent="0.25">
      <c r="A17" s="11"/>
      <c r="B17" s="22" t="s">
        <v>23</v>
      </c>
      <c r="C17" s="23">
        <f>C18+C34</f>
        <v>2599724</v>
      </c>
      <c r="D17" s="21">
        <f t="shared" si="0"/>
        <v>2599724</v>
      </c>
      <c r="E17" s="24"/>
      <c r="F17" s="24"/>
    </row>
    <row r="18" spans="1:6" ht="21.75" customHeight="1" x14ac:dyDescent="0.25">
      <c r="A18" s="11"/>
      <c r="B18" s="22" t="s">
        <v>24</v>
      </c>
      <c r="C18" s="25">
        <f>C19+C20+C21+C22+C23</f>
        <v>987244</v>
      </c>
      <c r="D18" s="16">
        <f>C18</f>
        <v>987244</v>
      </c>
      <c r="E18" s="24"/>
      <c r="F18" s="24"/>
    </row>
    <row r="19" spans="1:6" ht="21.75" customHeight="1" x14ac:dyDescent="0.25">
      <c r="A19" s="17"/>
      <c r="B19" s="26" t="s">
        <v>25</v>
      </c>
      <c r="C19" s="27">
        <f>408976+328815+115147</f>
        <v>852938</v>
      </c>
      <c r="D19" s="16">
        <f t="shared" si="0"/>
        <v>852938</v>
      </c>
      <c r="E19" s="17"/>
      <c r="F19" s="17"/>
    </row>
    <row r="20" spans="1:6" ht="21.75" customHeight="1" x14ac:dyDescent="0.3">
      <c r="A20" s="28"/>
      <c r="B20" s="26" t="s">
        <v>26</v>
      </c>
      <c r="C20" s="27">
        <f>1950</f>
        <v>1950</v>
      </c>
      <c r="D20" s="16">
        <f t="shared" si="0"/>
        <v>1950</v>
      </c>
      <c r="E20" s="29"/>
      <c r="F20" s="29"/>
    </row>
    <row r="21" spans="1:6" ht="21.75" customHeight="1" x14ac:dyDescent="0.25">
      <c r="A21" s="30"/>
      <c r="B21" s="31" t="s">
        <v>27</v>
      </c>
      <c r="C21" s="32">
        <f>11205</f>
        <v>11205</v>
      </c>
      <c r="D21" s="16">
        <f t="shared" si="0"/>
        <v>11205</v>
      </c>
      <c r="E21" s="32"/>
      <c r="F21" s="32"/>
    </row>
    <row r="22" spans="1:6" ht="21.75" customHeight="1" x14ac:dyDescent="0.25">
      <c r="A22" s="30"/>
      <c r="B22" s="31" t="s">
        <v>28</v>
      </c>
      <c r="C22" s="32">
        <f>35674</f>
        <v>35674</v>
      </c>
      <c r="D22" s="16">
        <f t="shared" si="0"/>
        <v>35674</v>
      </c>
      <c r="E22" s="32"/>
      <c r="F22" s="32"/>
    </row>
    <row r="23" spans="1:6" ht="21.75" customHeight="1" x14ac:dyDescent="0.25">
      <c r="A23" s="33"/>
      <c r="B23" s="31" t="s">
        <v>29</v>
      </c>
      <c r="C23" s="27">
        <f>53500+3660+17674+8290+2533-180</f>
        <v>85477</v>
      </c>
      <c r="D23" s="16">
        <f t="shared" si="0"/>
        <v>85477</v>
      </c>
      <c r="E23" s="32"/>
      <c r="F23" s="32"/>
    </row>
    <row r="24" spans="1:6" ht="21.75" customHeight="1" x14ac:dyDescent="0.25">
      <c r="A24" s="34"/>
      <c r="B24" s="22" t="s">
        <v>30</v>
      </c>
      <c r="C24" s="35"/>
      <c r="D24" s="16">
        <f t="shared" si="0"/>
        <v>0</v>
      </c>
      <c r="E24" s="20"/>
      <c r="F24" s="20"/>
    </row>
    <row r="25" spans="1:6" ht="21.75" customHeight="1" x14ac:dyDescent="0.25">
      <c r="A25" s="33"/>
      <c r="B25" s="26" t="s">
        <v>31</v>
      </c>
      <c r="C25" s="36"/>
      <c r="D25" s="16">
        <f>C25</f>
        <v>0</v>
      </c>
      <c r="E25" s="32"/>
      <c r="F25" s="32"/>
    </row>
    <row r="26" spans="1:6" ht="21.75" customHeight="1" x14ac:dyDescent="0.25">
      <c r="A26" s="37"/>
      <c r="B26" s="22" t="s">
        <v>32</v>
      </c>
      <c r="C26" s="35">
        <f>C27+C28+C29+C30+C31</f>
        <v>0</v>
      </c>
      <c r="D26" s="16">
        <f t="shared" si="0"/>
        <v>0</v>
      </c>
      <c r="E26" s="24"/>
      <c r="F26" s="24"/>
    </row>
    <row r="27" spans="1:6" ht="21.75" customHeight="1" x14ac:dyDescent="0.25">
      <c r="A27" s="38"/>
      <c r="B27" s="26" t="s">
        <v>25</v>
      </c>
      <c r="C27" s="36"/>
      <c r="D27" s="16">
        <f t="shared" si="0"/>
        <v>0</v>
      </c>
      <c r="E27" s="17"/>
      <c r="F27" s="17"/>
    </row>
    <row r="28" spans="1:6" ht="21.75" customHeight="1" x14ac:dyDescent="0.3">
      <c r="A28" s="39"/>
      <c r="B28" s="26" t="s">
        <v>26</v>
      </c>
      <c r="C28" s="36"/>
      <c r="D28" s="16">
        <f t="shared" si="0"/>
        <v>0</v>
      </c>
      <c r="E28" s="29"/>
      <c r="F28" s="29"/>
    </row>
    <row r="29" spans="1:6" ht="21.75" customHeight="1" x14ac:dyDescent="0.25">
      <c r="A29" s="33"/>
      <c r="B29" s="31" t="s">
        <v>27</v>
      </c>
      <c r="C29" s="29"/>
      <c r="D29" s="16">
        <f t="shared" si="0"/>
        <v>0</v>
      </c>
      <c r="E29" s="32"/>
      <c r="F29" s="32"/>
    </row>
    <row r="30" spans="1:6" ht="21.75" customHeight="1" x14ac:dyDescent="0.25">
      <c r="A30" s="33"/>
      <c r="B30" s="31" t="s">
        <v>28</v>
      </c>
      <c r="C30" s="29"/>
      <c r="D30" s="16">
        <f t="shared" si="0"/>
        <v>0</v>
      </c>
      <c r="E30" s="32"/>
      <c r="F30" s="32"/>
    </row>
    <row r="31" spans="1:6" ht="21.75" customHeight="1" x14ac:dyDescent="0.25">
      <c r="A31" s="33"/>
      <c r="B31" s="31" t="s">
        <v>29</v>
      </c>
      <c r="C31" s="29"/>
      <c r="D31" s="16"/>
      <c r="E31" s="32"/>
      <c r="F31" s="32"/>
    </row>
    <row r="32" spans="1:6" ht="21.75" customHeight="1" x14ac:dyDescent="0.25">
      <c r="A32" s="34"/>
      <c r="B32" s="22" t="s">
        <v>30</v>
      </c>
      <c r="C32" s="40"/>
      <c r="D32" s="16">
        <f t="shared" si="0"/>
        <v>0</v>
      </c>
      <c r="E32" s="20"/>
      <c r="F32" s="20"/>
    </row>
    <row r="33" spans="1:6" ht="21.75" customHeight="1" x14ac:dyDescent="0.25">
      <c r="A33" s="33"/>
      <c r="B33" s="26" t="s">
        <v>31</v>
      </c>
      <c r="C33" s="36"/>
      <c r="D33" s="16">
        <f t="shared" si="0"/>
        <v>0</v>
      </c>
      <c r="E33" s="32"/>
      <c r="F33" s="32"/>
    </row>
    <row r="34" spans="1:6" ht="21.75" customHeight="1" x14ac:dyDescent="0.25">
      <c r="A34" s="37"/>
      <c r="B34" s="22" t="s">
        <v>33</v>
      </c>
      <c r="C34" s="35">
        <f>C35+C36+C37+C38+C39</f>
        <v>1612480</v>
      </c>
      <c r="D34" s="16">
        <f t="shared" si="0"/>
        <v>1612480</v>
      </c>
      <c r="E34" s="24"/>
      <c r="F34" s="24"/>
    </row>
    <row r="35" spans="1:6" ht="21.75" customHeight="1" x14ac:dyDescent="0.25">
      <c r="A35" s="38"/>
      <c r="B35" s="26" t="s">
        <v>25</v>
      </c>
      <c r="C35" s="36">
        <f>807356+429726+7455+218985</f>
        <v>1463522</v>
      </c>
      <c r="D35" s="16">
        <f t="shared" si="0"/>
        <v>1463522</v>
      </c>
      <c r="E35" s="17"/>
      <c r="F35" s="17"/>
    </row>
    <row r="36" spans="1:6" ht="21.75" customHeight="1" x14ac:dyDescent="0.3">
      <c r="A36" s="39"/>
      <c r="B36" s="26" t="s">
        <v>26</v>
      </c>
      <c r="C36" s="36">
        <f>28445+7113</f>
        <v>35558</v>
      </c>
      <c r="D36" s="16">
        <f t="shared" si="0"/>
        <v>35558</v>
      </c>
      <c r="E36" s="29"/>
      <c r="F36" s="29"/>
    </row>
    <row r="37" spans="1:6" ht="21.75" customHeight="1" x14ac:dyDescent="0.25">
      <c r="A37" s="33"/>
      <c r="B37" s="31" t="s">
        <v>27</v>
      </c>
      <c r="C37" s="32">
        <v>39015</v>
      </c>
      <c r="D37" s="16">
        <f t="shared" si="0"/>
        <v>39015</v>
      </c>
      <c r="E37" s="32"/>
      <c r="F37" s="32"/>
    </row>
    <row r="38" spans="1:6" ht="21.75" customHeight="1" x14ac:dyDescent="0.25">
      <c r="A38" s="33"/>
      <c r="B38" s="31" t="s">
        <v>28</v>
      </c>
      <c r="C38" s="32">
        <v>25834</v>
      </c>
      <c r="D38" s="16">
        <f t="shared" si="0"/>
        <v>25834</v>
      </c>
      <c r="E38" s="32"/>
      <c r="F38" s="32"/>
    </row>
    <row r="39" spans="1:6" ht="21.75" customHeight="1" x14ac:dyDescent="0.25">
      <c r="A39" s="33"/>
      <c r="B39" s="31" t="s">
        <v>29</v>
      </c>
      <c r="C39" s="32">
        <f>17380+11300+646+6200+6700+13000-6675</f>
        <v>48551</v>
      </c>
      <c r="D39" s="16">
        <f t="shared" si="0"/>
        <v>48551</v>
      </c>
      <c r="E39" s="32"/>
      <c r="F39" s="32"/>
    </row>
    <row r="40" spans="1:6" ht="21.75" customHeight="1" x14ac:dyDescent="0.25">
      <c r="A40" s="34"/>
      <c r="B40" s="22" t="s">
        <v>30</v>
      </c>
      <c r="C40" s="35">
        <f>C41+C42</f>
        <v>422543</v>
      </c>
      <c r="D40" s="16">
        <f t="shared" si="0"/>
        <v>422543</v>
      </c>
      <c r="E40" s="20"/>
      <c r="F40" s="20"/>
    </row>
    <row r="41" spans="1:6" ht="21.75" customHeight="1" x14ac:dyDescent="0.25">
      <c r="A41" s="34"/>
      <c r="B41" s="26" t="s">
        <v>34</v>
      </c>
      <c r="C41" s="36">
        <v>392643</v>
      </c>
      <c r="D41" s="36">
        <v>392643</v>
      </c>
      <c r="E41" s="20"/>
      <c r="F41" s="20"/>
    </row>
    <row r="42" spans="1:6" ht="21.75" customHeight="1" x14ac:dyDescent="0.25">
      <c r="A42" s="33"/>
      <c r="B42" s="26" t="s">
        <v>29</v>
      </c>
      <c r="C42" s="36">
        <f>6200+4000+6700+13000</f>
        <v>29900</v>
      </c>
      <c r="D42" s="36">
        <v>392643</v>
      </c>
      <c r="E42" s="32"/>
      <c r="F42" s="32"/>
    </row>
    <row r="43" spans="1:6" ht="18.75" x14ac:dyDescent="0.3">
      <c r="A43" s="1"/>
      <c r="B43" s="52"/>
      <c r="C43" s="52"/>
      <c r="D43" s="41"/>
      <c r="E43" s="41"/>
      <c r="F43" s="41"/>
    </row>
    <row r="44" spans="1:6" ht="18.75" x14ac:dyDescent="0.3">
      <c r="A44" s="1"/>
      <c r="B44" s="42"/>
      <c r="C44" s="53" t="s">
        <v>35</v>
      </c>
      <c r="D44" s="53"/>
      <c r="E44" s="53"/>
      <c r="F44" s="53"/>
    </row>
    <row r="45" spans="1:6" ht="18.75" x14ac:dyDescent="0.25">
      <c r="A45" s="43"/>
      <c r="B45" s="44"/>
      <c r="C45" s="54" t="s">
        <v>36</v>
      </c>
      <c r="D45" s="54"/>
      <c r="E45" s="54"/>
      <c r="F45" s="54"/>
    </row>
    <row r="46" spans="1:6" ht="18.75" x14ac:dyDescent="0.3">
      <c r="A46" s="1"/>
      <c r="B46" s="45"/>
      <c r="C46" s="45"/>
      <c r="D46" s="46"/>
      <c r="E46" s="46"/>
      <c r="F46" s="46"/>
    </row>
    <row r="50" spans="4:5" ht="18.75" x14ac:dyDescent="0.3">
      <c r="D50" s="59" t="s">
        <v>39</v>
      </c>
      <c r="E50" s="60"/>
    </row>
  </sheetData>
  <mergeCells count="13">
    <mergeCell ref="B43:C43"/>
    <mergeCell ref="C44:F44"/>
    <mergeCell ref="C45:F45"/>
    <mergeCell ref="C1:F1"/>
    <mergeCell ref="C2:F2"/>
    <mergeCell ref="B5:F5"/>
    <mergeCell ref="D6:F6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2021-06-04T01:45:42Z</dcterms:created>
  <dcterms:modified xsi:type="dcterms:W3CDTF">2021-06-04T11:47:37Z</dcterms:modified>
</cp:coreProperties>
</file>